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esktop\"/>
    </mc:Choice>
  </mc:AlternateContent>
  <bookViews>
    <workbookView xWindow="0" yWindow="0" windowWidth="20490" windowHeight="7770" activeTab="4"/>
  </bookViews>
  <sheets>
    <sheet name="DASHBOARD" sheetId="1" r:id="rId1"/>
    <sheet name="AKILLI SISTEM" sheetId="2" r:id="rId2"/>
    <sheet name="Tevkifat Gerektiren işlemler" sheetId="3" r:id="rId3"/>
    <sheet name="Referanslar" sheetId="4" r:id="rId4"/>
    <sheet name="Belirlenmiş Alıcılar" sheetId="5" r:id="rId5"/>
    <sheet name="KÖİ Sağlık Tesisleri" sheetId="6" r:id="rId6"/>
    <sheet name="İade-YMM Notları" sheetId="7" r:id="rId7"/>
  </sheets>
  <calcPr calcId="152511"/>
</workbook>
</file>

<file path=xl/calcChain.xml><?xml version="1.0" encoding="utf-8"?>
<calcChain xmlns="http://schemas.openxmlformats.org/spreadsheetml/2006/main">
  <c r="E6" i="2" l="1"/>
  <c r="E4" i="2"/>
  <c r="E8" i="2" s="1"/>
  <c r="G16" i="1"/>
  <c r="G15" i="1"/>
  <c r="G11" i="1"/>
  <c r="G10" i="1"/>
  <c r="G4" i="1"/>
  <c r="E4" i="1"/>
  <c r="C4" i="1"/>
  <c r="A4" i="1"/>
  <c r="E5" i="2" l="1"/>
  <c r="E7" i="2"/>
</calcChain>
</file>

<file path=xl/sharedStrings.xml><?xml version="1.0" encoding="utf-8"?>
<sst xmlns="http://schemas.openxmlformats.org/spreadsheetml/2006/main" count="645" uniqueCount="251">
  <si>
    <t>KDV TEVKİFAT DASHBOARD</t>
  </si>
  <si>
    <t>Paribus | Tevkifat İade Karar Destek Paneli</t>
  </si>
  <si>
    <t>Toplam İşlem</t>
  </si>
  <si>
    <t>Tam Tasdik Gereken</t>
  </si>
  <si>
    <t>Tam Tasdik Gerekmeyen</t>
  </si>
  <si>
    <t>YMM Zorunlu Satır</t>
  </si>
  <si>
    <t>GRAFİK ALANI</t>
  </si>
  <si>
    <t>Grafikler sağ tarafa taşındı; sol tarafta KPI ve karar rehberi korunmuştur.</t>
  </si>
  <si>
    <t>HIZLI KARAR REHBERİ</t>
  </si>
  <si>
    <t>Grup</t>
  </si>
  <si>
    <t>Mahsuben İade</t>
  </si>
  <si>
    <t>Nakden İade</t>
  </si>
  <si>
    <t>YMM / Tam Tasdik Notu</t>
  </si>
  <si>
    <t>ÖZET</t>
  </si>
  <si>
    <t>Tam tasdik gereken grup</t>
  </si>
  <si>
    <t>YMM raporu olmaksızın mümkün değil</t>
  </si>
  <si>
    <t>Tam tasdik sözleşmesi + YMM raporu gerekir</t>
  </si>
  <si>
    <t>Adet</t>
  </si>
  <si>
    <t>Tam tasdik gerekmeyen grup</t>
  </si>
  <si>
    <t>Tutarına bakılmaksızın mümkün</t>
  </si>
  <si>
    <t>50.000 TL'ye kadar YMM'siz, üzeri YMM ile</t>
  </si>
  <si>
    <t>Tam tasdik aranmaz</t>
  </si>
  <si>
    <t>Kural</t>
  </si>
  <si>
    <t>YMM zorunlu</t>
  </si>
  <si>
    <t>YMM zorunlu değil</t>
  </si>
  <si>
    <t>UYGULAMA NOTLARI</t>
  </si>
  <si>
    <t>1) 'AKILLI SISTEM' sayfasında işlem türünü, iade türünü ve tutarı seçerek sonucu otomatik görebilirsin.</t>
  </si>
  <si>
    <t>2) 'Sayfa1' içindeki 'İade Grubu' sütunu, işlemleri tam tasdik gereken / gerekmeyen olarak ayrıştırır.</t>
  </si>
  <si>
    <t>3) Bu kurguda senin istediğin pratik mantık uygulanmıştır: tam tasdik gereken grupta YMM'siz iade yolu kapalıdır.</t>
  </si>
  <si>
    <t>4) Nihai hukuki değerlendirmede işlemin doğru sınıflandırılması ayrıca önem taşır.</t>
  </si>
  <si>
    <t>KDV TEVKİFAT AKILLI SİSTEM</t>
  </si>
  <si>
    <t>IslemListesi</t>
  </si>
  <si>
    <t>Yapım işleri ile bu işlerle birlikte ifa edilen mühendislik-mimarlık ve etüt-proje hizmetleri</t>
  </si>
  <si>
    <t>GİRİŞ ALANLARI</t>
  </si>
  <si>
    <t>SONUÇLAR</t>
  </si>
  <si>
    <t>RENK EFSANESİ</t>
  </si>
  <si>
    <t>Etüt, plan-proje, danışmanlık, denetim ve benzeri hizmetler</t>
  </si>
  <si>
    <t>İşlem Türü</t>
  </si>
  <si>
    <t>Tam Tasdik Şartı</t>
  </si>
  <si>
    <t>Yeşil: YMM'siz mümkün</t>
  </si>
  <si>
    <t>Makine, teçhizat, demirbaş ve taşıtlara ait tadil, bakım ve onarım hizmetleri</t>
  </si>
  <si>
    <t>İade Türü</t>
  </si>
  <si>
    <t>Nakden</t>
  </si>
  <si>
    <t>YMM'siz İade Mümkün mü?</t>
  </si>
  <si>
    <t>Kırmızı: YMM zorunlu</t>
  </si>
  <si>
    <t>Yemek servis ve organizasyon hizmetleri</t>
  </si>
  <si>
    <t>Talep Tutarı (TL)</t>
  </si>
  <si>
    <t>YMM ile İade Mümkün mü?</t>
  </si>
  <si>
    <t>Sarı: YMM içeren yol</t>
  </si>
  <si>
    <t>İşgücü temin hizmetleri</t>
  </si>
  <si>
    <t>Uygulanacak Yol</t>
  </si>
  <si>
    <t>Yapı denetim hizmetleri</t>
  </si>
  <si>
    <t>Hızlı Açıklama</t>
  </si>
  <si>
    <t>Fason olarak yaptırılan tekstil ve konfeksiyon işleri, çanta ve ayakkabı dikim işleri ve bu işlere aracılık hizmetleri</t>
  </si>
  <si>
    <t>Turistik mağazalara verilen müşteri bulma / götürme hizmetleri</t>
  </si>
  <si>
    <t>KULLANIM NOTU</t>
  </si>
  <si>
    <t>Spor kulüplerinin yayın, reklam ve isim hakkı gelirlerine konu işlemler</t>
  </si>
  <si>
    <t>1) B4 hücresinden işlem türünü seçin.</t>
  </si>
  <si>
    <t>Temizlik, çevre ve bahçe bakım hizmetleri</t>
  </si>
  <si>
    <t>2) B5 hücresinden iade türünü seçin.</t>
  </si>
  <si>
    <t>Taşımacılık hizmetleri - yük taşımacılığı</t>
  </si>
  <si>
    <t>3) B6 hücresine talep tutarını girin.</t>
  </si>
  <si>
    <t>Taşımacılık hizmetleri - servis taşımacılığı</t>
  </si>
  <si>
    <t>4) Sistem, tablo mantığına göre YMM'siz/YMM'li iade yolunu otomatik gösterir.</t>
  </si>
  <si>
    <t>Her türlü baskı ve basım hizmetleri</t>
  </si>
  <si>
    <t>Diğer hizmetler</t>
  </si>
  <si>
    <t>Kamu Özel İş Birliği modeli ile yaptırılan sağlık tesislerine ilişkin işletme dönemi hizmetleri</t>
  </si>
  <si>
    <t>Ticari reklam hizmetleri</t>
  </si>
  <si>
    <t>Külçe metal teslimleri</t>
  </si>
  <si>
    <t>Bakır, çinko, alüminyum ve kurşun ürünlerinin teslimi</t>
  </si>
  <si>
    <t>Hurda ve atık teslimi (istisnadan vazgeçenlerce)</t>
  </si>
  <si>
    <t>Metal, plastik, lastik, kauçuk, kağıt, cam hurda ve atıkları ile konfeksiyon kırpıntılarından elde edilen hammadde teslimi</t>
  </si>
  <si>
    <t>Pamuk, tiftik, yün ve yapağı ile ham post ve deri teslimleri</t>
  </si>
  <si>
    <t>Ağaç ve orman ürünleri teslimi</t>
  </si>
  <si>
    <t>Diğer teslimler</t>
  </si>
  <si>
    <t>Demir-çelik ürünlerinin teslimi</t>
  </si>
  <si>
    <t>Kısmi Tevkifat Uygulanacak Hizmetler/Teslimler</t>
  </si>
  <si>
    <t>Kapsam</t>
  </si>
  <si>
    <t>Tevkifat Yapacaklar (KDV mükellefleri/Belirlenmiş Alıcılar</t>
  </si>
  <si>
    <t>Tevkifat Oranı</t>
  </si>
  <si>
    <t>YMM raporu ile İade için Tam Tasdik şartı (evet/hayır)</t>
  </si>
  <si>
    <t>YMM Raporu ile Nakit İade (var/yok)</t>
  </si>
  <si>
    <t>YMM Raporu ile Mahsuben İade (var/yok)</t>
  </si>
  <si>
    <t>YMM/VİR raporu olmaksızın Nakden İade Tutarı (varsa tutar yazılacak, mümkün değilse HAYIR yazılacak)</t>
  </si>
  <si>
    <t>YMM/VİR raporu olmaksızın Mahsuben İade Tutarı (varsa tutar yazılacak, mümkün değilse HAYIR yazılacak)</t>
  </si>
  <si>
    <t>YMM raporu ile Nakden iade İçin Tam Tasdik Sınırı(varsa tutar yazılacak, mümkün değilse HAYIR yazılacak)</t>
  </si>
  <si>
    <t>YMM raporu ile Nakden Mahsuben iade İçin Tam Tasdik Sınırı(varsa tutar yazılacak, mümkün değilse HAYIR yazılacak)</t>
  </si>
  <si>
    <t>İade Grubu</t>
  </si>
  <si>
    <t>Yapım işleri; (I/C-2.1.3.1/b) kapsamındaki alıcılara karşı ifa edilenlerin tamamı ile (I/C-2.1.3.1/a) kapsamındaki alıcılara karşı ifa edilen ve KDV dahil bedeli 5 milyon TL ve üzerindeki yapım işleri; ayrıca bu yapım işleriyle birlikte ifa edilen mühendislik-mimarlık ve etüt-proje hizmetleri.</t>
  </si>
  <si>
    <t>(I/C-2.1.3.1/b) belirlenmiş alıcılar; ayrıca (I/C-2.1.3.1/a) kapsamındaki KDV mükellefleri için yalnız KDV dahil bedeli 5 milyon TL ve üzeri yapım işleri</t>
  </si>
  <si>
    <t>4/10</t>
  </si>
  <si>
    <t>Evet</t>
  </si>
  <si>
    <t>Var</t>
  </si>
  <si>
    <t>HAYIR</t>
  </si>
  <si>
    <t>SINIR YOK</t>
  </si>
  <si>
    <t>Piyasa etüt-araştırma, ekspertiz, plan-proje, teknik/ekonomik/mali/hukuki danışmanlık, müşavirlik, denetim ve benzeri hizmetler; yapım işlerinden bağımsız mimarlık-mühendislik-etüt-plan-proje-harita-kadastro-imar uygulama hizmetleri de dahildir.</t>
  </si>
  <si>
    <t>(I/C-2.1.3.1/b) belirlenmiş alıcılar</t>
  </si>
  <si>
    <t>9/10</t>
  </si>
  <si>
    <t>(I/C-2.1.3.1/b) kapsamındaki alıcılara ait veya bunlara tahsisli makine, teçhizat, demirbaş ve taşıtlara ilişkin tadil, bakım ve onarım hizmetleri.</t>
  </si>
  <si>
    <t>7/10</t>
  </si>
  <si>
    <t>Personel, öğrenci, hasta, müşteri, misafir, yolcu vb. için yapılan her türlü yemek servis ve organizasyon hizmetleri.</t>
  </si>
  <si>
    <t>5/10</t>
  </si>
  <si>
    <t>Faaliyetin yürütülmesinde kullanılan işgücünün sağlanması; elemanların hizmeti alanın sevk-idare-kontrolü altında çalıştırıldığı durumlar.</t>
  </si>
  <si>
    <t>(I/C-2.1.3.1/a) KDV mükellefleri ve (b) belirlenmiş alıcılar</t>
  </si>
  <si>
    <t>Yapı denetim firmalarınca verilen yapı denetim hizmetleri; su yapıları denetim hizmeti ve benzerleri dahil.</t>
  </si>
  <si>
    <t>Fason tekstil/konfeksiyon, perde-halı-mobilya kumaşı vb., fason çanta/kemer/cüzdan/ayakkabı dikim işleri ve bunlara aracılık hizmetleri.</t>
  </si>
  <si>
    <t>Turizm acentesi, rehber ve benzerlerince turist kafilelerinin belirli mağazalara götürülmesi karşılığı alınan komisyon ve benzeri ödemeler.</t>
  </si>
  <si>
    <t>Yalnız (I/C-2.1.3.1/a) kapsamındaki KDV mükellefleri</t>
  </si>
  <si>
    <t>Profesyonel spor kulüplerinin sponsorluk/reklam, yayın geliri ve isim hakkı gelirlerine ilişkin işlemleri.</t>
  </si>
  <si>
    <t>Bina/sokak temizliği, hastane atıkları, çöp toplama ve imhası, park-bahçe-mezarlık temizliği, haşere mücadelesi, taşıt temizliği vb.</t>
  </si>
  <si>
    <t>Karayoluyla yapılan yük taşımacılığı hizmet alımları (kargo işletmeciliği yetki belgesi sahibi mükelleflerin kargo taşıma işleri hariç).</t>
  </si>
  <si>
    <t>2/10</t>
  </si>
  <si>
    <t>Personel, öğrenci, müşteri vb. için belirli güzergah dahilinde kurulan servis hizmetleri kapsamında yaptırılan taşımacılık hizmetleri.</t>
  </si>
  <si>
    <t>Kitap, dergi, katalog, matbu evrak, kartvizit, etiket, ambalaj, CD/VCD/DVD baskıları dahil baskı-basım ve ciltleme hizmetleri.</t>
  </si>
  <si>
    <t>Tebliğde özel olarak belirlenmeyen diğer bütün hizmet ifaları (sağlık hizmet sunucularınca verilmiş ve faturası SGK’ya düzenlenen sağlık hizmetleri hariç).</t>
  </si>
  <si>
    <t>5018 kapsamı idare/kurum/kuruluşlar, CBK/kanunla kurulan kamu kurumları, KİT’ler, döner sermayeliler, kamu kurumu niteliğinde meslek kuruluşları, bankalar, sigorta/reasürans/emeklilik şirketleri, emekli ve yardım sandıkları, kalkınma ajansları</t>
  </si>
  <si>
    <t>Hayır</t>
  </si>
  <si>
    <t>50.000 TL</t>
  </si>
  <si>
    <t>6428 sayılı Kanun kapsamındaki sağlık tesislerinde, sözleşmede öngörülen hizmetler için Tebliğdeki özel tabloya göre işlem türü bazında tevkifat uygulanır.</t>
  </si>
  <si>
    <t>Sağlık Bakanlığı / yüklenici / alt yüklenici ilişkisine göre, Tebliğdeki özel tablo esas alınır</t>
  </si>
  <si>
    <t>Özel tabloya göre (örn. 9/10, 4/10, 5/10 veya tevkifat yok)</t>
  </si>
  <si>
    <t>Tanıtım ve pazarlamaya yönelik her türlü ticari reklam hizmeti; reklam danışmanlığı, planlama, içerik/tasarım hazırlama, yayımlama dahil.</t>
  </si>
  <si>
    <t>3/10</t>
  </si>
  <si>
    <t>Tebliğde belirtilen bakır, çinko, demir-çelik, alüminyum ve kurşun külçeleri vb. teslimleri.</t>
  </si>
  <si>
    <t>Bu metaller ve alaşımlarından mamul, Tebliğde belirtilen ürün teslimleri.</t>
  </si>
  <si>
    <t>Metal, plastik, lastik, kauçuk, kağıt, cam hurda ve atıkları ile konfeksiyon kırpıntıları teslimleri; KDV istisnasından vazgeçilmiş olması şartıyla.</t>
  </si>
  <si>
    <t>Hurda ve atıkların işlenmesiyle elde edilen ve artık hammadde niteliği taşıyan ürünlerin teslimi.</t>
  </si>
  <si>
    <t>Kütlü/elyaf/linter pamuk, tiftik, yün, yapağı ile belirli GTİP’lerdeki ham post ve deri teslimleri.</t>
  </si>
  <si>
    <t>Tebliğde belirtilen ağaç ve orman ürünleri ile artık, talaş ve kırpıntı alımları.</t>
  </si>
  <si>
    <t>KDV mükellefleri tarafından Devlet Malzeme Ofisi Genel Müdürlüğüne yapılan ve Tebliğde özel olarak belirlenmeyen diğer bütün teslimler (su, elektrik, gaz, ısıtma, soğutma ve benzeri enerji kullanımları hariç).</t>
  </si>
  <si>
    <t>Devlet Malzeme Ofisi Genel Müdürlüğü</t>
  </si>
  <si>
    <t>Demir-çelik ve alaşımlarından mamul uzun ve yassı ürünler; demir-çelik mamul eşya bu kapsamda değildir.</t>
  </si>
  <si>
    <t>Tebliğ Referansı</t>
  </si>
  <si>
    <t>Tevkifat Yapacaklar</t>
  </si>
  <si>
    <t>Kritik Not</t>
  </si>
  <si>
    <t>I/C-2.1.3.2.1</t>
  </si>
  <si>
    <t>35 Seri No.lu Tebliğ sonrası eşik ve oran bu şekildedir.</t>
  </si>
  <si>
    <t>I/C-2.1.3.2.2</t>
  </si>
  <si>
    <t>Avukatların yargı mercileri nezdindeki vekalet hizmetleri kapsam dışı; danışmanlıkları kapsamdadır.</t>
  </si>
  <si>
    <t>I/C-2.1.3.2.3</t>
  </si>
  <si>
    <t>Yazılım bakım/güncelleme gibi otomasyon sistemine ilişkin örnekler de bölümde yer alır.</t>
  </si>
  <si>
    <t>I/C-2.1.3.2.4</t>
  </si>
  <si>
    <t>Yemek kartı/çeki bedeli tevkifata tabi değildir; yemek servis hizmeti bedeli tabidir.</t>
  </si>
  <si>
    <t>I/C-2.1.3.2.5</t>
  </si>
  <si>
    <t>Temel kriter sevk-idare-kontrol ilişkisidir.</t>
  </si>
  <si>
    <t>I/C-2.1.3.2.6</t>
  </si>
  <si>
    <t>Arsa karşılığı inşaatta fatura kimin adına düzenleniyorsa onun statüsüne göre değerlendirilir.</t>
  </si>
  <si>
    <t>I/C-2.1.3.2.7</t>
  </si>
  <si>
    <t>Aracılık hizmetleri de aynı bölüm kapsamında tevkifata tabidir.</t>
  </si>
  <si>
    <t>I/C-2.1.3.2.8</t>
  </si>
  <si>
    <t>Yalnız (a) ayrımı için düzenlenmiştir; (b) ayrımı zikredilmemiştir.</t>
  </si>
  <si>
    <t>I/C-2.1.3.2.9</t>
  </si>
  <si>
    <t>İşlemin muhatabı olan reklam veren, yayıncı, isim hakkını kullanan vb. tevkifat yapar.</t>
  </si>
  <si>
    <t>I/C-2.1.3.2.10</t>
  </si>
  <si>
    <t>35 Seri No.lu Tebliğ ile oran 9/10 olmuştur.</t>
  </si>
  <si>
    <t>I/C-2.1.3.2.11</t>
  </si>
  <si>
    <t>Yük taşımacılığı için oran ayrı düzenlenmiştir.</t>
  </si>
  <si>
    <t>Servis taşımacılığı için oran ayrı düzenlenmiştir.</t>
  </si>
  <si>
    <t>I/C-2.1.3.2.12</t>
  </si>
  <si>
    <t>Hazır halde basılmış ürün teslimi hizmet değil teslim niteliği taşıyabilir.</t>
  </si>
  <si>
    <t>I/C-2.1.3.2.13</t>
  </si>
  <si>
    <t>KDV mükellefleri tarafından bu alıcılara ifa edilen ve özel olarak sayılmayan hizmetler.</t>
  </si>
  <si>
    <t>I/C-2.1.3.2.14</t>
  </si>
  <si>
    <t>Detaylı eşleme için 'KÖİ Sağlık Tesisleri' sayfasına bakınız.</t>
  </si>
  <si>
    <t>I/C-2.1.3.2.15</t>
  </si>
  <si>
    <t>30 Seri No.lu Tebliğ ile eklenmiştir.</t>
  </si>
  <si>
    <t>I/C-2.1.3.3.1</t>
  </si>
  <si>
    <t>İthalatçı veya münhasıran cevherden üretim yapan ilk üretici teslimlerinde istisnai durumlar vardır.</t>
  </si>
  <si>
    <t>I/C-2.1.3.3.2</t>
  </si>
  <si>
    <t>İlk üretici/ithalatçı teslimlerinde tevkifat uygulanmayan haller vardır.</t>
  </si>
  <si>
    <t>I/C-2.1.3.3.3</t>
  </si>
  <si>
    <t>17/4-g istisnasından vazgeçenlerde uygulanır.</t>
  </si>
  <si>
    <t>I/C-2.1.3.3.4</t>
  </si>
  <si>
    <t>İthalatçı teslimlerinde tevkifat yok; sonraki safhalarda var.</t>
  </si>
  <si>
    <t>I/C-2.1.3.3.5</t>
  </si>
  <si>
    <t>KDV mükellefleri tarafından yapılan teslimlerde uygulanır.</t>
  </si>
  <si>
    <t>I/C-2.1.3.3.6</t>
  </si>
  <si>
    <t>İthalatçılar veya malları 5018 kapsamı idarelerden alanların teslimlerinde tevkifat uygulanmayan haller vardır.</t>
  </si>
  <si>
    <t>I/C-2.1.3.3.7</t>
  </si>
  <si>
    <t>35 Seri No.lu Tebliğ ile eklenmiştir.</t>
  </si>
  <si>
    <t>I/C-2.1.3.3.8</t>
  </si>
  <si>
    <t>43 Seri No.lu Tebliğ ile oran 5/10 olmuştur.</t>
  </si>
  <si>
    <t>Kaynak</t>
  </si>
  <si>
    <t>KDV Genel Uygulama Tebliği, yüklenen PDF'deki 'Vergi Sorumlusu / Tevkifat' bölümü (özellikle I/C-2.1.3.1, I/C-2.1.3.2, I/C-2.1.3.3, I/C-2.1.5 ve 2.1.3.2.14).</t>
  </si>
  <si>
    <t>Başlık</t>
  </si>
  <si>
    <t>Açıklama</t>
  </si>
  <si>
    <t>(a) KDV mükellefleri</t>
  </si>
  <si>
    <t>Sadece sorumlu sıfatıyla KDV ödeyenler hariç olmak üzere KDV mükellefleri.</t>
  </si>
  <si>
    <t>(b) Belirlenmiş alıcılar</t>
  </si>
  <si>
    <t>KDV mükellefi olup olmadığına bakılmaksızın aşağıdaki kurum ve kuruluşlar.</t>
  </si>
  <si>
    <t>5018 kapsamı idare/kurum/kuruluşlar</t>
  </si>
  <si>
    <t>5018 sayılı Kanuna ekli cetvellerde yer alan idare, kurum ve kuruluşlar; il özel idareleri ve bunların teşkil ettikleri birlikler; belediyelerin teşkil ettikleri birlikler; köylere hizmet götürme birlikleri.</t>
  </si>
  <si>
    <t>Diğer kamu kurumları</t>
  </si>
  <si>
    <t>Yukarıda sayılanlar dışındaki, kanunla veya Cumhurbaşkanlığı Kararnamesiyle kurulan kamu kurum ve kuruluşları.</t>
  </si>
  <si>
    <t>Diğer sayılan belirlenmiş alıcılar</t>
  </si>
  <si>
    <t>Döner sermayeli kuruluşlar; kamu kurumu niteliğindeki meslek kuruluşları; kanunla kurulan veya tüzel kişiliği haiz emekli ve yardım sandıkları; bankalar; sigorta, reasürans ve emeklilik şirketleri; sendikalar ve üst kuruluşları; vakıf üniversiteleri; mobil elektronik haberleşme işletmecileri; büyükşehir belediyelerinin su ve kanalizasyon idareleri; KİT’ler; özelleştirme kapsamındaki kuruluşlar; Türkiye Varlık Fonu ile alt fonlara devredilen kuruluşlar; organize sanayi bölgeleri ile borsalar; yarıdan fazla hissesi doğrudan yukarıda sayılanlara ait kurum/kuruluş/işletmeler; payları BİST’te işlem gören şirketler; kalkınma ve yatırım ajansları.</t>
  </si>
  <si>
    <t>Hariç tutulan örnekler</t>
  </si>
  <si>
    <t>Okul aile birlikleri ve Sağlık Bakanlığına bağlı aile hekimliği kurumları (I/C-2.1.3.1/b) kapsamında değerlendirilmez.</t>
  </si>
  <si>
    <t>Sözleşmede Öngörülen Hizmet</t>
  </si>
  <si>
    <t>Bilfiil İfa Eden Alt Yüklenicide İşlem Türü</t>
  </si>
  <si>
    <t>Bilfiil İfa Eden Alt Yükleniciden Tevkifat</t>
  </si>
  <si>
    <t>Bilfiil İfa Etmeyen Alt Yükleniciden Tevkifat</t>
  </si>
  <si>
    <t>Yükleniciden Yapılacak Tevkifat</t>
  </si>
  <si>
    <t>Yer ve Bahçe Bakım Hizmetleri</t>
  </si>
  <si>
    <t>Temizlik, Çevre ve Bahçe Bakım Hizmetleri (I/C-2.1.3.2.10)</t>
  </si>
  <si>
    <t>Tevkifat Yok</t>
  </si>
  <si>
    <t>İlaçlama Hizmetleri</t>
  </si>
  <si>
    <t>Çamaşır ve Çamaşırhane Hizmetleri</t>
  </si>
  <si>
    <t>Temizlik Hizmetleri</t>
  </si>
  <si>
    <t>Sterilizasyon ve Dezenfeksiyon Hizmetleri</t>
  </si>
  <si>
    <t>Atık Yönetimi Hizmetleri</t>
  </si>
  <si>
    <t>İşgücü Temin Hizmetleri (I/C-2.1.3.2.5)</t>
  </si>
  <si>
    <t>Hasta Yönlendirme ve Refakat/Resepsiyon/Yardım Masası/Taşıma Hizmetleri</t>
  </si>
  <si>
    <t>Güvenlik Hizmetleri</t>
  </si>
  <si>
    <t>Otopark Hizmetleri</t>
  </si>
  <si>
    <t>Diğer Tıbbi Ekipman Destek Hizmeti</t>
  </si>
  <si>
    <t>Makine, Teçhizat, Demirbaş ve Taşıtlara Ait Tadil, Bakım ve Onarım Hizmetleri (I/C-2.1.3.2.3)</t>
  </si>
  <si>
    <t>Tevkifat Yok*</t>
  </si>
  <si>
    <t>Mefruşat Hizmeti</t>
  </si>
  <si>
    <t>Yemek Hizmeti</t>
  </si>
  <si>
    <t>Yemek Servis ve Organizasyon Hizmetleri (I/C-2.1.3.2.4)</t>
  </si>
  <si>
    <t>Olağanüstü Bakım ve Onarım Hizmeti</t>
  </si>
  <si>
    <t>Yapım İşleri (I/C-2.1.3.2.1)</t>
  </si>
  <si>
    <t>Bina ve Arazi Hizmetleri</t>
  </si>
  <si>
    <t>-</t>
  </si>
  <si>
    <t>Laboratuvar Hizmeti</t>
  </si>
  <si>
    <t>Görüntüleme Hizmeti</t>
  </si>
  <si>
    <t>Rehabilitasyon Hizmeti</t>
  </si>
  <si>
    <t>Ortak Hizmetler Yönetimi Hizmeti</t>
  </si>
  <si>
    <t>Hastane Bilgi Yönetim Hizmeti</t>
  </si>
  <si>
    <t>* Not</t>
  </si>
  <si>
    <t>Hizmetin, Tebliğin (I/C-2.1.3.1/b) ayrımında sayılanlara ifa edilmesi durumunda 'İşlem Türü' dikkate alınarak tevkifat uygulanacaktır.</t>
  </si>
  <si>
    <t>Konu</t>
  </si>
  <si>
    <t>2.1.5.1 Genel açıklama</t>
  </si>
  <si>
    <t>Tevkifat iadesinde satıcının tevkif edilmeyen KDV’yi 1 No.lu beyannamede beyan etmiş, alıcının da 2 No.lu beyannameyi vermiş ve tahakkuk eden vergiyi ödemiş olması gerekir. Genel bütçe kapsamındaki idarelerde hakediş onayı yeterlidir.</t>
  </si>
  <si>
    <t>Mahsuben iade - hizmet grubu</t>
  </si>
  <si>
    <t>Temizlik, bakım-onarım, yemek, etüt/plan-proje/danışmanlık/denetim, fason tekstil-çanta-ayakkabı ve aracılık, yapı denetim, taşımacılık, baskı-basım, ticari reklam, işgücü temini ve turistik mağazalara müşteri bulma/götürme hizmetlerinde 50.000 TL’yi aşmayan mahsuben iade talepleri rapor/teminat aranmadan yerine getirilir.</t>
  </si>
  <si>
    <t>Mahsuben iade - tam tasdik şartı</t>
  </si>
  <si>
    <t>İşgücü temini, turistik mağazalara müşteri bulma/götürme ve 46 Seri No.lu Tebliğ uyarınca aynı hizmet grubu için YMM raporu ile mahsuben iade yoluna gidilecekse, iade hakkı doğuran işlemin yapıldığı yılda süresinde düzenlenmiş tam tasdik sözleşmesi aranır.</t>
  </si>
  <si>
    <t>Mahsuben iade - yapım/spor/diğer hizmetler</t>
  </si>
  <si>
    <t>Yapım işleri, spor kulüplerinin yayın-isim hakkı-reklam gelirlerine konu işlemleri ve Tebliğin I/C-2.1.3.2.13 kapsamındaki diğer hizmetlerde 50.000 TL’ye kadar mahsuben iade raporsuz; 50.000 TL ve üzeri YMM veya VİR ile yerine getirilir.</t>
  </si>
  <si>
    <t>Mahsuben iade - teslimler</t>
  </si>
  <si>
    <t>Külçe metal, bakır/çinko/alüminyum/kurşun ürünleri, hurda ve atık teslimleri, bunlardan elde edilen hammadde teslimleri, pamuk-tiftik-yün-yapağı-ham post ve deri, ağaç ve orman ürünleri, demir-çelik ve I/C-2.1.3.3.7 kapsamındaki teslimlerde mahsuben iade miktarına bakılmaksızın rapor/teminat aranmaz.</t>
  </si>
  <si>
    <t>Nakden iade - hizmet grubu</t>
  </si>
  <si>
    <t>Temizlik, bakım-onarım, yemek, etüt/plan-proje/danışmanlık/denetim, fason tekstil-çanta-ayakkabı ve aracılık, yapı denetim, taşımacılık, baskı-basım, ticari reklam, işgücü temini ve turistik mağazalara müşteri bulma/götürme hizmetlerinde nakden iade kural olarak münhasıran teminat ve/veya VİR ile yapılır.</t>
  </si>
  <si>
    <t>Nakden iade - tam tasdik şartı</t>
  </si>
  <si>
    <t>Bu hizmetlerde mükellefin iade hakkı doğuran işlemi yaptığı yılda süresinde düzenlenmiş tam tasdik sözleşmesi varsa nakden iade YMM raporu ile alınabilir; verilmiş teminat da YMM raporu ile çözülebilir.</t>
  </si>
  <si>
    <t>Nakden iade - yapım/spor/diğer hizmetler ve teslimler</t>
  </si>
  <si>
    <t>Yapım işleri, spor kulüpleri işlemleri, I/C-2.1.3.2.13 kapsamındaki diğer hizmetler ile teslim niteliğindeki kısmi tevkifat kalemlerinde 50.000 TL’yi aşmayan nakden iade raporsuz; 50.000 TL ve üzeri YMM veya VİR ile yerine getirilir.</t>
  </si>
  <si>
    <t>KÖİ sağlık tesisleri</t>
  </si>
  <si>
    <t>KÖİ sağlık tesisleri satırı tek başına ayrı bir iade kategorisi değildir; iade usulü alttaki hizmetin/teslimin 2.1.5 kapsamındaki niteliğine göre belirlenir.</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</si>
</sst>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rgb="FF000000"/>
      <name val="Calibri"/>
    </font>
    <font>
      <b/>
      <sz val="11"/>
      <name val="Calibri"/>
    </font>
    <font>
      <b/>
      <sz val="14"/>
      <color rgb="FFFFFFFF"/>
      <name val="Calibri"/>
    </font>
    <font>
      <b/>
      <sz val="11"/>
      <color rgb="FFFFFFFF"/>
      <name val="Calibri"/>
    </font>
    <font>
      <sz val="11"/>
      <color rgb="FF0000FF"/>
      <name val="Calibri"/>
    </font>
    <font>
      <b/>
      <sz val="15"/>
      <color rgb="FFFFFFFF"/>
      <name val="Calibri"/>
    </font>
    <font>
      <b/>
      <sz val="14"/>
      <name val="Calibri"/>
    </font>
    <font>
      <i/>
      <sz val="11"/>
      <color rgb="FF666666"/>
      <name val="Calibri"/>
    </font>
  </fonts>
  <fills count="13">
    <fill>
      <patternFill patternType="none"/>
    </fill>
    <fill>
      <patternFill patternType="gray125"/>
    </fill>
    <fill>
      <patternFill patternType="solid">
        <fgColor rgb="FFD9EAF7"/>
      </patternFill>
    </fill>
    <fill>
      <patternFill patternType="solid">
        <fgColor rgb="FFF3F6F9"/>
      </patternFill>
    </fill>
    <fill>
      <patternFill patternType="solid">
        <fgColor rgb="FFFFF2CC"/>
      </patternFill>
    </fill>
    <fill>
      <patternFill patternType="solid">
        <fgColor rgb="FF1F4E78"/>
      </patternFill>
    </fill>
    <fill>
      <patternFill patternType="solid">
        <fgColor rgb="FFD9EAF7"/>
      </patternFill>
    </fill>
    <fill>
      <patternFill patternType="solid">
        <fgColor rgb="FFE2F0D9"/>
      </patternFill>
    </fill>
    <fill>
      <patternFill patternType="solid">
        <fgColor rgb="FFFCE4D6"/>
      </patternFill>
    </fill>
    <fill>
      <patternFill patternType="solid">
        <fgColor rgb="FFDDEBF7"/>
      </patternFill>
    </fill>
    <fill>
      <patternFill patternType="solid">
        <fgColor rgb="FFFFC7CE"/>
      </patternFill>
    </fill>
    <fill>
      <patternFill patternType="solid">
        <fgColor rgb="FFC6EFCE"/>
      </patternFill>
    </fill>
    <fill>
      <patternFill patternType="solid">
        <fgColor rgb="FFFFEB9C"/>
      </patternFill>
    </fill>
  </fills>
  <borders count="6">
    <border>
      <left/>
      <right/>
      <top/>
      <bottom/>
      <diagonal/>
    </border>
    <border>
      <left style="thin">
        <color rgb="FFC9D2D9"/>
      </left>
      <right style="thin">
        <color rgb="FFC9D2D9"/>
      </right>
      <top style="thin">
        <color rgb="FFC9D2D9"/>
      </top>
      <bottom style="thin">
        <color rgb="FFC9D2D9"/>
      </bottom>
      <diagonal/>
    </border>
    <border>
      <left style="thin">
        <color rgb="FFC9D2D9"/>
      </left>
      <right style="thin">
        <color rgb="FFC9D2D9"/>
      </right>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1">
    <xf numFmtId="0" fontId="0" fillId="0" borderId="0"/>
  </cellStyleXfs>
  <cellXfs count="45">
    <xf numFmtId="0" fontId="0" fillId="0" borderId="0" xfId="0"/>
    <xf numFmtId="0" fontId="1" fillId="2" borderId="1" xfId="0" applyFont="1" applyFill="1" applyBorder="1" applyAlignment="1">
      <alignment horizontal="center" vertical="center" wrapText="1"/>
    </xf>
    <xf numFmtId="0" fontId="0" fillId="3" borderId="1" xfId="0" applyFill="1"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4" borderId="0" xfId="0" applyFill="1" applyAlignment="1">
      <alignment vertical="top" wrapText="1"/>
    </xf>
    <xf numFmtId="0" fontId="2" fillId="2" borderId="1" xfId="0" applyFont="1" applyFill="1" applyBorder="1" applyAlignment="1">
      <alignment vertical="top" wrapText="1"/>
    </xf>
    <xf numFmtId="0" fontId="4" fillId="5" borderId="0" xfId="0" applyFont="1" applyFill="1"/>
    <xf numFmtId="0" fontId="0" fillId="5" borderId="0" xfId="0" applyFill="1"/>
    <xf numFmtId="0" fontId="2" fillId="6" borderId="3" xfId="0" applyFont="1" applyFill="1" applyBorder="1"/>
    <xf numFmtId="0" fontId="5" fillId="4" borderId="3" xfId="0" applyFont="1" applyFill="1" applyBorder="1"/>
    <xf numFmtId="0" fontId="2" fillId="7" borderId="3" xfId="0" applyFont="1" applyFill="1" applyBorder="1" applyAlignment="1">
      <alignment vertical="top" wrapText="1"/>
    </xf>
    <xf numFmtId="0" fontId="4" fillId="5" borderId="3" xfId="0" applyFont="1" applyFill="1" applyBorder="1" applyAlignment="1">
      <alignment horizontal="center"/>
    </xf>
    <xf numFmtId="0" fontId="2" fillId="6" borderId="3" xfId="0" applyFont="1" applyFill="1" applyBorder="1" applyAlignment="1">
      <alignment vertical="center" wrapText="1"/>
    </xf>
    <xf numFmtId="0" fontId="0" fillId="10" borderId="3" xfId="0" applyFill="1" applyBorder="1" applyAlignment="1">
      <alignment vertical="center" wrapText="1"/>
    </xf>
    <xf numFmtId="0" fontId="0" fillId="11" borderId="3" xfId="0" applyFill="1" applyBorder="1" applyAlignment="1">
      <alignment vertical="center" wrapText="1"/>
    </xf>
    <xf numFmtId="0" fontId="0" fillId="11" borderId="3" xfId="0" applyFill="1" applyBorder="1" applyAlignment="1">
      <alignment horizontal="center"/>
    </xf>
    <xf numFmtId="0" fontId="0" fillId="10" borderId="3" xfId="0" applyFill="1" applyBorder="1" applyAlignment="1">
      <alignment horizontal="center"/>
    </xf>
    <xf numFmtId="0" fontId="0" fillId="12" borderId="3" xfId="0" applyFill="1" applyBorder="1" applyAlignment="1">
      <alignment horizontal="center"/>
    </xf>
    <xf numFmtId="0" fontId="2" fillId="0" borderId="0" xfId="0" applyFont="1" applyAlignment="1">
      <alignment horizontal="center" vertical="center" wrapText="1"/>
    </xf>
    <xf numFmtId="0" fontId="0" fillId="0" borderId="0" xfId="0" applyAlignment="1">
      <alignment vertical="center" wrapText="1"/>
    </xf>
    <xf numFmtId="0" fontId="0" fillId="0" borderId="3" xfId="0" applyBorder="1" applyAlignment="1">
      <alignment vertical="center" wrapText="1"/>
    </xf>
    <xf numFmtId="0" fontId="4" fillId="5" borderId="0" xfId="0" applyFont="1" applyFill="1" applyAlignment="1">
      <alignment vertical="center" wrapText="1"/>
    </xf>
    <xf numFmtId="0" fontId="7" fillId="9" borderId="3" xfId="0" applyFont="1" applyFill="1" applyBorder="1" applyAlignment="1">
      <alignment vertical="center" wrapText="1"/>
    </xf>
    <xf numFmtId="0" fontId="0" fillId="0" borderId="5" xfId="0" applyBorder="1" applyAlignment="1">
      <alignment vertical="center" wrapText="1"/>
    </xf>
    <xf numFmtId="0" fontId="7" fillId="12" borderId="3" xfId="0" applyFont="1" applyFill="1" applyBorder="1" applyAlignment="1">
      <alignment vertical="center" wrapText="1"/>
    </xf>
    <xf numFmtId="0" fontId="7" fillId="11" borderId="3" xfId="0" applyFont="1" applyFill="1" applyBorder="1" applyAlignment="1">
      <alignment vertical="center" wrapText="1"/>
    </xf>
    <xf numFmtId="0" fontId="0" fillId="8" borderId="3" xfId="0" applyFill="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4" xfId="0" applyBorder="1"/>
    <xf numFmtId="0" fontId="0" fillId="0" borderId="5" xfId="0" applyBorder="1"/>
    <xf numFmtId="0" fontId="4" fillId="5" borderId="0" xfId="0" applyFont="1" applyFill="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4" fillId="5" borderId="3" xfId="0" applyFont="1" applyFill="1" applyBorder="1" applyAlignment="1">
      <alignment horizontal="center"/>
    </xf>
    <xf numFmtId="0" fontId="6" fillId="5" borderId="0" xfId="0" applyFont="1" applyFill="1" applyAlignment="1">
      <alignment vertical="center" wrapText="1"/>
    </xf>
    <xf numFmtId="0" fontId="4" fillId="5" borderId="3" xfId="0" applyFont="1" applyFill="1" applyBorder="1" applyAlignment="1">
      <alignment vertical="center" wrapText="1"/>
    </xf>
    <xf numFmtId="0" fontId="7" fillId="10" borderId="3" xfId="0" applyFont="1" applyFill="1" applyBorder="1" applyAlignment="1">
      <alignment vertical="center" wrapText="1"/>
    </xf>
    <xf numFmtId="0" fontId="0" fillId="8" borderId="3" xfId="0" applyFill="1" applyBorder="1" applyAlignment="1">
      <alignment wrapText="1"/>
    </xf>
    <xf numFmtId="0" fontId="4" fillId="5" borderId="0" xfId="0" applyFont="1" applyFill="1" applyAlignment="1">
      <alignment horizontal="center"/>
    </xf>
    <xf numFmtId="0" fontId="0" fillId="0" borderId="0" xfId="0"/>
    <xf numFmtId="0" fontId="3" fillId="5" borderId="0" xfId="0" applyFont="1" applyFill="1" applyAlignment="1">
      <alignment horizontal="center" vertical="center"/>
    </xf>
  </cellXfs>
  <cellStyles count="1">
    <cellStyle name="Normal" xfId="0" builtinId="0"/>
  </cellStyles>
  <dxfs count="5">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FFC7CE"/>
          <bgColor rgb="FFFFC7CE"/>
        </patternFill>
      </fill>
    </dxf>
    <dxf>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tr-TR"/>
  <c:roundedCorners val="1"/>
  <c:style val="2"/>
  <c:chart>
    <c:title>
      <c:tx>
        <c:rich>
          <a:bodyPr/>
          <a:lstStyle/>
          <a:p>
            <a:pPr>
              <a:defRPr/>
            </a:pPr>
            <a:r>
              <a:rPr lang="tr-TR"/>
              <a:t>İade Grupları Dağılımı</a:t>
            </a:r>
          </a:p>
        </c:rich>
      </c:tx>
      <c:layout/>
      <c:overlay val="1"/>
    </c:title>
    <c:autoTitleDeleted val="0"/>
    <c:plotArea>
      <c:layout/>
      <c:pieChart>
        <c:varyColors val="1"/>
        <c:ser>
          <c:idx val="0"/>
          <c:order val="0"/>
          <c:tx>
            <c:strRef>
              <c:f>DASHBOARD!$G$9</c:f>
              <c:strCache>
                <c:ptCount val="1"/>
                <c:pt idx="0">
                  <c:v>Adet</c:v>
                </c:pt>
              </c:strCache>
            </c:strRef>
          </c:tx>
          <c:spPr>
            <a:ln>
              <a:prstDash val="solid"/>
            </a:ln>
          </c:spPr>
          <c:cat>
            <c:strRef>
              <c:f>DASHBOARD!$F$10:$F$11</c:f>
              <c:strCache>
                <c:ptCount val="2"/>
                <c:pt idx="0">
                  <c:v>Tam tasdik gereken grup</c:v>
                </c:pt>
                <c:pt idx="1">
                  <c:v>Tam tasdik gerekmeyen grup</c:v>
                </c:pt>
              </c:strCache>
            </c:strRef>
          </c:cat>
          <c:val>
            <c:numRef>
              <c:f>DASHBOARD!$G$10:$G$11</c:f>
              <c:numCache>
                <c:formatCode>General</c:formatCode>
                <c:ptCount val="2"/>
                <c:pt idx="0">
                  <c:v>16</c:v>
                </c:pt>
                <c:pt idx="1">
                  <c:v>8</c:v>
                </c:pt>
              </c:numCache>
            </c:numRef>
          </c:val>
        </c:ser>
        <c:dLbls>
          <c:showLegendKey val="0"/>
          <c:showVal val="0"/>
          <c:showCatName val="0"/>
          <c:showSerName val="0"/>
          <c:showPercent val="0"/>
          <c:showBubbleSize val="0"/>
          <c:showLeaderLines val="1"/>
        </c:dLbls>
        <c:firstSliceAng val="0"/>
      </c:pieChart>
    </c:plotArea>
    <c:legend>
      <c:legendPos val="r"/>
      <c:layout/>
      <c:overlay val="1"/>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tr-TR"/>
  <c:roundedCorners val="1"/>
  <c:style val="2"/>
  <c:chart>
    <c:title>
      <c:tx>
        <c:rich>
          <a:bodyPr/>
          <a:lstStyle/>
          <a:p>
            <a:pPr>
              <a:defRPr/>
            </a:pPr>
            <a:r>
              <a:rPr lang="tr-TR"/>
              <a:t>YMM / Tam Tasdik Özeti</a:t>
            </a:r>
          </a:p>
        </c:rich>
      </c:tx>
      <c:layout/>
      <c:overlay val="1"/>
    </c:title>
    <c:autoTitleDeleted val="0"/>
    <c:plotArea>
      <c:layout/>
      <c:barChart>
        <c:barDir val="col"/>
        <c:grouping val="clustered"/>
        <c:varyColors val="1"/>
        <c:ser>
          <c:idx val="0"/>
          <c:order val="0"/>
          <c:tx>
            <c:strRef>
              <c:f>DASHBOARD!$G$14</c:f>
              <c:strCache>
                <c:ptCount val="1"/>
                <c:pt idx="0">
                  <c:v>Adet</c:v>
                </c:pt>
              </c:strCache>
            </c:strRef>
          </c:tx>
          <c:spPr>
            <a:ln>
              <a:prstDash val="solid"/>
            </a:ln>
          </c:spPr>
          <c:invertIfNegative val="1"/>
          <c:cat>
            <c:strRef>
              <c:f>DASHBOARD!$F$15:$F$16</c:f>
              <c:strCache>
                <c:ptCount val="2"/>
                <c:pt idx="0">
                  <c:v>YMM zorunlu</c:v>
                </c:pt>
                <c:pt idx="1">
                  <c:v>YMM zorunlu değil</c:v>
                </c:pt>
              </c:strCache>
            </c:strRef>
          </c:cat>
          <c:val>
            <c:numRef>
              <c:f>DASHBOARD!$G$15:$G$16</c:f>
              <c:numCache>
                <c:formatCode>General</c:formatCode>
                <c:ptCount val="2"/>
                <c:pt idx="0">
                  <c:v>16</c:v>
                </c:pt>
                <c:pt idx="1">
                  <c:v>8</c:v>
                </c:pt>
              </c:numCache>
            </c:numRef>
          </c:val>
        </c:ser>
        <c:dLbls>
          <c:showLegendKey val="0"/>
          <c:showVal val="0"/>
          <c:showCatName val="0"/>
          <c:showSerName val="0"/>
          <c:showPercent val="0"/>
          <c:showBubbleSize val="0"/>
        </c:dLbls>
        <c:gapWidth val="150"/>
        <c:axId val="-1458163072"/>
        <c:axId val="-1458156544"/>
      </c:barChart>
      <c:catAx>
        <c:axId val="-1458163072"/>
        <c:scaling>
          <c:orientation val="minMax"/>
        </c:scaling>
        <c:delete val="1"/>
        <c:axPos val="b"/>
        <c:numFmt formatCode="General" sourceLinked="1"/>
        <c:majorTickMark val="none"/>
        <c:minorTickMark val="none"/>
        <c:tickLblPos val="nextTo"/>
        <c:crossAx val="-1458156544"/>
        <c:crosses val="autoZero"/>
        <c:auto val="1"/>
        <c:lblAlgn val="ctr"/>
        <c:lblOffset val="100"/>
        <c:noMultiLvlLbl val="1"/>
      </c:catAx>
      <c:valAx>
        <c:axId val="-1458156544"/>
        <c:scaling>
          <c:orientation val="minMax"/>
        </c:scaling>
        <c:delete val="1"/>
        <c:axPos val="l"/>
        <c:majorGridlines/>
        <c:numFmt formatCode="General" sourceLinked="1"/>
        <c:majorTickMark val="none"/>
        <c:minorTickMark val="none"/>
        <c:tickLblPos val="nextTo"/>
        <c:crossAx val="-1458163072"/>
        <c:crosses val="autoZero"/>
        <c:crossBetween val="between"/>
      </c:valAx>
    </c:plotArea>
    <c:legend>
      <c:legendPos val="r"/>
      <c:layout/>
      <c:overlay val="0"/>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9</xdr:col>
      <xdr:colOff>0</xdr:colOff>
      <xdr:row>5</xdr:row>
      <xdr:rowOff>0</xdr:rowOff>
    </xdr:from>
    <xdr:ext cx="2808000" cy="23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9</xdr:col>
      <xdr:colOff>0</xdr:colOff>
      <xdr:row>15</xdr:row>
      <xdr:rowOff>0</xdr:rowOff>
    </xdr:from>
    <xdr:ext cx="2808000" cy="2340000"/>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9</xdr:col>
      <xdr:colOff>0</xdr:colOff>
      <xdr:row>0</xdr:row>
      <xdr:rowOff>0</xdr:rowOff>
    </xdr:from>
    <xdr:ext cx="1714500" cy="857250"/>
    <xdr:pic>
      <xdr:nvPicPr>
        <xdr:cNvPr id="4" name="Image 3" descr="Picture"/>
        <xdr:cNvPicPr/>
      </xdr:nvPicPr>
      <xdr:blipFill>
        <a:blip xmlns:r="http://schemas.openxmlformats.org/officeDocument/2006/relationships" r:embed="rId3" cstate="print"/>
        <a:stretch>
          <a:fillRect/>
        </a:stretch>
      </xdr:blipFill>
      <xdr:spPr>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heetViews>
  <sheetFormatPr defaultRowHeight="15" x14ac:dyDescent="0.25"/>
  <cols>
    <col min="1" max="1" width="18" customWidth="1"/>
    <col min="2" max="2" width="16" customWidth="1"/>
    <col min="3" max="3" width="18" customWidth="1"/>
    <col min="4" max="4" width="16" customWidth="1"/>
    <col min="5" max="5" width="18" customWidth="1"/>
    <col min="6" max="6" width="20" customWidth="1"/>
    <col min="7" max="8" width="16" customWidth="1"/>
    <col min="9" max="9" width="4" customWidth="1"/>
    <col min="10" max="13" width="18" customWidth="1"/>
  </cols>
  <sheetData>
    <row r="1" spans="1:13" ht="27.95" customHeight="1" x14ac:dyDescent="0.25">
      <c r="A1" s="38" t="s">
        <v>0</v>
      </c>
      <c r="B1" s="35"/>
      <c r="C1" s="35"/>
      <c r="D1" s="35"/>
      <c r="E1" s="35"/>
      <c r="F1" s="35"/>
      <c r="G1" s="35"/>
      <c r="H1" s="35"/>
      <c r="I1" s="22"/>
      <c r="J1" s="22"/>
      <c r="K1" s="22"/>
      <c r="L1" s="22"/>
      <c r="M1" s="22"/>
    </row>
    <row r="2" spans="1:13" x14ac:dyDescent="0.25">
      <c r="A2" s="36" t="s">
        <v>1</v>
      </c>
      <c r="B2" s="35"/>
      <c r="C2" s="35"/>
      <c r="D2" s="35"/>
      <c r="E2" s="35"/>
      <c r="F2" s="35"/>
      <c r="G2" s="35"/>
      <c r="H2" s="35"/>
      <c r="I2" s="22"/>
      <c r="J2" s="22"/>
      <c r="K2" s="22"/>
      <c r="L2" s="22"/>
      <c r="M2" s="22"/>
    </row>
    <row r="3" spans="1:13" ht="21.95" customHeight="1" x14ac:dyDescent="0.25">
      <c r="A3" s="39" t="s">
        <v>2</v>
      </c>
      <c r="B3" s="26"/>
      <c r="C3" s="39" t="s">
        <v>3</v>
      </c>
      <c r="D3" s="26"/>
      <c r="E3" s="39" t="s">
        <v>4</v>
      </c>
      <c r="F3" s="26"/>
      <c r="G3" s="39" t="s">
        <v>5</v>
      </c>
      <c r="H3" s="26"/>
      <c r="I3" s="22"/>
      <c r="J3" s="22"/>
      <c r="K3" s="22"/>
      <c r="L3" s="22"/>
      <c r="M3" s="22"/>
    </row>
    <row r="4" spans="1:13" ht="30" customHeight="1" x14ac:dyDescent="0.25">
      <c r="A4" s="25">
        <f>COUNTA('Tevkifat Gerektiren işlemler'!A:A)-1</f>
        <v>24</v>
      </c>
      <c r="B4" s="26"/>
      <c r="C4" s="40">
        <f>COUNTIF('Tevkifat Gerektiren işlemler'!L:L,"Tam tasdik gereken grup")</f>
        <v>16</v>
      </c>
      <c r="D4" s="26"/>
      <c r="E4" s="28">
        <f>COUNTIF('Tevkifat Gerektiren işlemler'!L:L,"Tam tasdik gerekmeyen grup")</f>
        <v>8</v>
      </c>
      <c r="F4" s="26"/>
      <c r="G4" s="27">
        <f>COUNTIF('Tevkifat Gerektiren işlemler'!E:E,"Evet")</f>
        <v>16</v>
      </c>
      <c r="H4" s="26"/>
      <c r="I4" s="22"/>
      <c r="J4" s="37" t="s">
        <v>6</v>
      </c>
      <c r="K4" s="32"/>
      <c r="L4" s="32"/>
      <c r="M4" s="33"/>
    </row>
    <row r="5" spans="1:13" x14ac:dyDescent="0.25">
      <c r="A5" s="22"/>
      <c r="B5" s="22"/>
      <c r="C5" s="22"/>
      <c r="D5" s="22"/>
      <c r="E5" s="22"/>
      <c r="F5" s="22"/>
      <c r="G5" s="22"/>
      <c r="H5" s="22"/>
      <c r="I5" s="22"/>
      <c r="J5" s="31" t="s">
        <v>7</v>
      </c>
      <c r="K5" s="32"/>
      <c r="L5" s="32"/>
      <c r="M5" s="33"/>
    </row>
    <row r="6" spans="1:13" x14ac:dyDescent="0.25">
      <c r="A6" s="22"/>
      <c r="B6" s="22"/>
      <c r="C6" s="22"/>
      <c r="D6" s="22"/>
      <c r="E6" s="22"/>
      <c r="F6" s="22"/>
      <c r="G6" s="22"/>
      <c r="H6" s="22"/>
      <c r="I6" s="22"/>
      <c r="J6" s="22"/>
      <c r="K6" s="22"/>
      <c r="L6" s="22"/>
      <c r="M6" s="22"/>
    </row>
    <row r="7" spans="1:13" ht="21.95" customHeight="1" x14ac:dyDescent="0.25">
      <c r="A7" s="34" t="s">
        <v>8</v>
      </c>
      <c r="B7" s="35"/>
      <c r="C7" s="35"/>
      <c r="D7" s="35"/>
      <c r="E7" s="35"/>
      <c r="F7" s="35"/>
      <c r="G7" s="35"/>
      <c r="H7" s="35"/>
      <c r="I7" s="22"/>
      <c r="J7" s="22"/>
      <c r="K7" s="22"/>
      <c r="L7" s="22"/>
      <c r="M7" s="22"/>
    </row>
    <row r="8" spans="1:13" ht="24" customHeight="1" x14ac:dyDescent="0.25">
      <c r="A8" s="15" t="s">
        <v>9</v>
      </c>
      <c r="B8" s="15" t="s">
        <v>10</v>
      </c>
      <c r="C8" s="15" t="s">
        <v>11</v>
      </c>
      <c r="D8" s="15" t="s">
        <v>12</v>
      </c>
      <c r="E8" s="22"/>
      <c r="F8" s="24" t="s">
        <v>13</v>
      </c>
      <c r="G8" s="22"/>
      <c r="H8" s="22"/>
      <c r="I8" s="22"/>
      <c r="J8" s="22"/>
      <c r="K8" s="22"/>
      <c r="L8" s="22"/>
      <c r="M8" s="22"/>
    </row>
    <row r="9" spans="1:13" ht="38.1" customHeight="1" x14ac:dyDescent="0.25">
      <c r="A9" s="16" t="s">
        <v>14</v>
      </c>
      <c r="B9" s="16" t="s">
        <v>15</v>
      </c>
      <c r="C9" s="16" t="s">
        <v>15</v>
      </c>
      <c r="D9" s="16" t="s">
        <v>16</v>
      </c>
      <c r="E9" s="22"/>
      <c r="F9" s="15" t="s">
        <v>9</v>
      </c>
      <c r="G9" s="15" t="s">
        <v>17</v>
      </c>
      <c r="H9" s="22"/>
      <c r="I9" s="22"/>
      <c r="J9" s="22"/>
      <c r="K9" s="22"/>
      <c r="L9" s="22"/>
      <c r="M9" s="22"/>
    </row>
    <row r="10" spans="1:13" ht="38.1" customHeight="1" x14ac:dyDescent="0.25">
      <c r="A10" s="17" t="s">
        <v>18</v>
      </c>
      <c r="B10" s="17" t="s">
        <v>19</v>
      </c>
      <c r="C10" s="17" t="s">
        <v>20</v>
      </c>
      <c r="D10" s="17" t="s">
        <v>21</v>
      </c>
      <c r="E10" s="22"/>
      <c r="F10" s="23" t="s">
        <v>14</v>
      </c>
      <c r="G10" s="23">
        <f>COUNTIF('Tevkifat Gerektiren işlemler'!L:L,"Tam tasdik gereken grup")</f>
        <v>16</v>
      </c>
      <c r="H10" s="22"/>
      <c r="I10" s="22"/>
      <c r="J10" s="22"/>
      <c r="K10" s="22"/>
      <c r="L10" s="22"/>
      <c r="M10" s="22"/>
    </row>
    <row r="11" spans="1:13" ht="30" x14ac:dyDescent="0.25">
      <c r="A11" s="22"/>
      <c r="B11" s="22"/>
      <c r="C11" s="22"/>
      <c r="D11" s="22"/>
      <c r="E11" s="22"/>
      <c r="F11" s="23" t="s">
        <v>18</v>
      </c>
      <c r="G11" s="23">
        <f>COUNTIF('Tevkifat Gerektiren işlemler'!L:L,"Tam tasdik gerekmeyen grup")</f>
        <v>8</v>
      </c>
      <c r="H11" s="22"/>
      <c r="I11" s="22"/>
      <c r="J11" s="22"/>
      <c r="K11" s="22"/>
      <c r="L11" s="22"/>
      <c r="M11" s="22"/>
    </row>
    <row r="12" spans="1:13" ht="9.9499999999999993" customHeight="1" x14ac:dyDescent="0.25">
      <c r="A12" s="22"/>
      <c r="B12" s="22"/>
      <c r="C12" s="22"/>
      <c r="D12" s="22"/>
      <c r="E12" s="22"/>
      <c r="F12" s="22"/>
      <c r="G12" s="22"/>
      <c r="H12" s="22"/>
      <c r="I12" s="22"/>
      <c r="J12" s="22"/>
      <c r="K12" s="22"/>
      <c r="L12" s="22"/>
      <c r="M12" s="22"/>
    </row>
    <row r="13" spans="1:13" ht="26.1" customHeight="1" x14ac:dyDescent="0.25">
      <c r="A13" s="22"/>
      <c r="B13" s="22"/>
      <c r="C13" s="22"/>
      <c r="D13" s="22"/>
      <c r="E13" s="22"/>
      <c r="F13" s="22"/>
      <c r="G13" s="22"/>
      <c r="H13" s="22"/>
      <c r="I13" s="22"/>
      <c r="J13" s="22"/>
      <c r="K13" s="22"/>
      <c r="L13" s="22"/>
      <c r="M13" s="22"/>
    </row>
    <row r="14" spans="1:13" ht="24" customHeight="1" x14ac:dyDescent="0.25">
      <c r="A14" s="22"/>
      <c r="B14" s="22"/>
      <c r="C14" s="22"/>
      <c r="D14" s="22"/>
      <c r="E14" s="22"/>
      <c r="F14" s="15" t="s">
        <v>22</v>
      </c>
      <c r="G14" s="15" t="s">
        <v>17</v>
      </c>
      <c r="H14" s="22"/>
      <c r="I14" s="22"/>
      <c r="J14" s="22"/>
      <c r="K14" s="22"/>
      <c r="L14" s="22"/>
      <c r="M14" s="22"/>
    </row>
    <row r="15" spans="1:13" ht="24" customHeight="1" x14ac:dyDescent="0.25">
      <c r="A15" s="22"/>
      <c r="B15" s="22"/>
      <c r="C15" s="22"/>
      <c r="D15" s="22"/>
      <c r="E15" s="22"/>
      <c r="F15" s="23" t="s">
        <v>23</v>
      </c>
      <c r="G15" s="23">
        <f>COUNTIF('Tevkifat Gerektiren işlemler'!E:E,"Evet")</f>
        <v>16</v>
      </c>
      <c r="H15" s="22"/>
      <c r="I15" s="22"/>
      <c r="J15" s="22"/>
      <c r="K15" s="22"/>
      <c r="L15" s="22"/>
      <c r="M15" s="22"/>
    </row>
    <row r="16" spans="1:13" ht="24" customHeight="1" x14ac:dyDescent="0.25">
      <c r="A16" s="22"/>
      <c r="B16" s="22"/>
      <c r="C16" s="22"/>
      <c r="D16" s="22"/>
      <c r="E16" s="22"/>
      <c r="F16" s="23" t="s">
        <v>24</v>
      </c>
      <c r="G16" s="23">
        <f>COUNTIF('Tevkifat Gerektiren işlemler'!E:E,"Hayır")</f>
        <v>8</v>
      </c>
      <c r="H16" s="22"/>
      <c r="I16" s="22"/>
      <c r="J16" s="22"/>
      <c r="K16" s="22"/>
      <c r="L16" s="22"/>
      <c r="M16" s="22"/>
    </row>
    <row r="17" spans="1:13" x14ac:dyDescent="0.25">
      <c r="A17" s="22"/>
      <c r="B17" s="22"/>
      <c r="C17" s="22"/>
      <c r="D17" s="22"/>
      <c r="E17" s="22"/>
      <c r="F17" s="22"/>
      <c r="G17" s="22"/>
      <c r="H17" s="22"/>
      <c r="I17" s="22"/>
      <c r="J17" s="22"/>
      <c r="K17" s="22"/>
      <c r="L17" s="22"/>
      <c r="M17" s="22"/>
    </row>
    <row r="18" spans="1:13" x14ac:dyDescent="0.25">
      <c r="A18" s="22"/>
      <c r="B18" s="22"/>
      <c r="C18" s="22"/>
      <c r="D18" s="22"/>
      <c r="E18" s="22"/>
      <c r="F18" s="22"/>
      <c r="G18" s="22"/>
      <c r="H18" s="22"/>
      <c r="I18" s="22"/>
      <c r="J18" s="22"/>
      <c r="K18" s="22"/>
      <c r="L18" s="22"/>
      <c r="M18" s="22"/>
    </row>
    <row r="19" spans="1:13" x14ac:dyDescent="0.25">
      <c r="A19" s="22"/>
      <c r="B19" s="22"/>
      <c r="C19" s="22"/>
      <c r="D19" s="22"/>
      <c r="E19" s="22"/>
      <c r="F19" s="22"/>
      <c r="G19" s="22"/>
      <c r="H19" s="22"/>
      <c r="I19" s="22"/>
      <c r="J19" s="22"/>
      <c r="K19" s="22"/>
      <c r="L19" s="22"/>
      <c r="M19" s="22"/>
    </row>
    <row r="20" spans="1:13" x14ac:dyDescent="0.25">
      <c r="A20" s="22"/>
      <c r="B20" s="22"/>
      <c r="C20" s="22"/>
      <c r="D20" s="22"/>
      <c r="E20" s="22"/>
      <c r="F20" s="22"/>
      <c r="G20" s="22"/>
      <c r="H20" s="22"/>
      <c r="I20" s="22"/>
      <c r="J20" s="22"/>
      <c r="K20" s="22"/>
      <c r="L20" s="22"/>
      <c r="M20" s="22"/>
    </row>
    <row r="21" spans="1:13" x14ac:dyDescent="0.25">
      <c r="A21" s="22"/>
      <c r="B21" s="22"/>
      <c r="C21" s="22"/>
      <c r="D21" s="22"/>
      <c r="E21" s="22"/>
      <c r="F21" s="22"/>
      <c r="G21" s="22"/>
      <c r="H21" s="22"/>
      <c r="I21" s="22"/>
      <c r="J21" s="22"/>
      <c r="K21" s="22"/>
      <c r="L21" s="22"/>
      <c r="M21" s="22"/>
    </row>
    <row r="22" spans="1:13" ht="21.95" customHeight="1" x14ac:dyDescent="0.25">
      <c r="A22" s="34" t="s">
        <v>25</v>
      </c>
      <c r="B22" s="35"/>
      <c r="C22" s="35"/>
      <c r="D22" s="35"/>
      <c r="E22" s="35"/>
      <c r="F22" s="35"/>
      <c r="G22" s="35"/>
      <c r="H22" s="35"/>
      <c r="I22" s="22"/>
      <c r="J22" s="22"/>
      <c r="K22" s="22"/>
      <c r="L22" s="22"/>
      <c r="M22" s="22"/>
    </row>
    <row r="23" spans="1:13" ht="33.950000000000003" customHeight="1" x14ac:dyDescent="0.25">
      <c r="A23" s="29" t="s">
        <v>26</v>
      </c>
      <c r="B23" s="30"/>
      <c r="C23" s="30"/>
      <c r="D23" s="30"/>
      <c r="E23" s="30"/>
      <c r="F23" s="30"/>
      <c r="G23" s="30"/>
      <c r="H23" s="26"/>
      <c r="I23" s="22"/>
      <c r="J23" s="22"/>
      <c r="K23" s="22"/>
      <c r="L23" s="22"/>
      <c r="M23" s="22"/>
    </row>
    <row r="24" spans="1:13" ht="33.950000000000003" customHeight="1" x14ac:dyDescent="0.25">
      <c r="A24" s="29" t="s">
        <v>27</v>
      </c>
      <c r="B24" s="30"/>
      <c r="C24" s="30"/>
      <c r="D24" s="30"/>
      <c r="E24" s="30"/>
      <c r="F24" s="30"/>
      <c r="G24" s="30"/>
      <c r="H24" s="26"/>
      <c r="I24" s="22"/>
      <c r="J24" s="22"/>
      <c r="K24" s="22"/>
      <c r="L24" s="22"/>
      <c r="M24" s="22"/>
    </row>
    <row r="25" spans="1:13" ht="33.950000000000003" customHeight="1" x14ac:dyDescent="0.25">
      <c r="A25" s="29" t="s">
        <v>28</v>
      </c>
      <c r="B25" s="30"/>
      <c r="C25" s="30"/>
      <c r="D25" s="30"/>
      <c r="E25" s="30"/>
      <c r="F25" s="30"/>
      <c r="G25" s="30"/>
      <c r="H25" s="26"/>
      <c r="I25" s="22"/>
      <c r="J25" s="22"/>
      <c r="K25" s="22"/>
      <c r="L25" s="22"/>
      <c r="M25" s="22"/>
    </row>
    <row r="26" spans="1:13" ht="33.950000000000003" customHeight="1" x14ac:dyDescent="0.25">
      <c r="A26" s="29" t="s">
        <v>29</v>
      </c>
      <c r="B26" s="30"/>
      <c r="C26" s="30"/>
      <c r="D26" s="30"/>
      <c r="E26" s="30"/>
      <c r="F26" s="30"/>
      <c r="G26" s="30"/>
      <c r="H26" s="26"/>
      <c r="I26" s="22"/>
      <c r="J26" s="22"/>
      <c r="K26" s="22"/>
      <c r="L26" s="22"/>
      <c r="M26" s="22"/>
    </row>
  </sheetData>
  <mergeCells count="18">
    <mergeCell ref="A2:H2"/>
    <mergeCell ref="J4:M4"/>
    <mergeCell ref="A1:H1"/>
    <mergeCell ref="A23:H23"/>
    <mergeCell ref="C3:D3"/>
    <mergeCell ref="A3:B3"/>
    <mergeCell ref="G3:H3"/>
    <mergeCell ref="E3:F3"/>
    <mergeCell ref="A22:H22"/>
    <mergeCell ref="C4:D4"/>
    <mergeCell ref="A4:B4"/>
    <mergeCell ref="G4:H4"/>
    <mergeCell ref="E4:F4"/>
    <mergeCell ref="A26:H26"/>
    <mergeCell ref="J5:M5"/>
    <mergeCell ref="A7:H7"/>
    <mergeCell ref="A25:H25"/>
    <mergeCell ref="A24:H24"/>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pane ySplit="3" topLeftCell="A4" activePane="bottomLeft" state="frozen"/>
      <selection pane="bottomLeft" sqref="A1:F1"/>
    </sheetView>
  </sheetViews>
  <sheetFormatPr defaultRowHeight="15" x14ac:dyDescent="0.25"/>
  <cols>
    <col min="1" max="1" width="28" customWidth="1"/>
    <col min="2" max="2" width="30" customWidth="1"/>
    <col min="3" max="3" width="4" customWidth="1"/>
    <col min="4" max="4" width="28" customWidth="1"/>
    <col min="5" max="5" width="46" customWidth="1"/>
    <col min="6" max="6" width="4" customWidth="1"/>
    <col min="8" max="8" width="40" customWidth="1"/>
  </cols>
  <sheetData>
    <row r="1" spans="1:8" ht="24" customHeight="1" x14ac:dyDescent="0.25">
      <c r="A1" s="44" t="s">
        <v>30</v>
      </c>
      <c r="B1" s="43"/>
      <c r="C1" s="43"/>
      <c r="D1" s="43"/>
      <c r="E1" s="43"/>
      <c r="F1" s="43"/>
      <c r="H1" t="s">
        <v>31</v>
      </c>
    </row>
    <row r="2" spans="1:8" x14ac:dyDescent="0.25">
      <c r="H2" t="s">
        <v>32</v>
      </c>
    </row>
    <row r="3" spans="1:8" ht="24" customHeight="1" x14ac:dyDescent="0.25">
      <c r="A3" s="9" t="s">
        <v>33</v>
      </c>
      <c r="B3" s="10"/>
      <c r="C3" s="10"/>
      <c r="D3" s="9" t="s">
        <v>34</v>
      </c>
      <c r="E3" s="10"/>
      <c r="F3" s="10"/>
      <c r="G3" s="14" t="s">
        <v>35</v>
      </c>
      <c r="H3" t="s">
        <v>36</v>
      </c>
    </row>
    <row r="4" spans="1:8" ht="24" customHeight="1" x14ac:dyDescent="0.25">
      <c r="A4" s="11" t="s">
        <v>37</v>
      </c>
      <c r="B4" s="12" t="s">
        <v>32</v>
      </c>
      <c r="D4" s="11" t="s">
        <v>38</v>
      </c>
      <c r="E4" s="13" t="str">
        <f>INDEX('Tevkifat Gerektiren işlemler'!$E:$E,MATCH($B$4,'Tevkifat Gerektiren işlemler'!$A:$A,0))</f>
        <v>Evet</v>
      </c>
      <c r="G4" s="18" t="s">
        <v>39</v>
      </c>
      <c r="H4" t="s">
        <v>40</v>
      </c>
    </row>
    <row r="5" spans="1:8" ht="24" customHeight="1" x14ac:dyDescent="0.25">
      <c r="A5" s="11" t="s">
        <v>41</v>
      </c>
      <c r="B5" s="12" t="s">
        <v>42</v>
      </c>
      <c r="D5" s="11" t="s">
        <v>43</v>
      </c>
      <c r="E5" s="13" t="str">
        <f>IF($E$4="Evet","Hayır",IF($B$5="Mahsuben","Evet",IF($B$6&lt;=50000,"Evet","Hayır")))</f>
        <v>Hayır</v>
      </c>
      <c r="G5" s="19" t="s">
        <v>44</v>
      </c>
      <c r="H5" t="s">
        <v>45</v>
      </c>
    </row>
    <row r="6" spans="1:8" ht="24" customHeight="1" x14ac:dyDescent="0.25">
      <c r="A6" s="11" t="s">
        <v>46</v>
      </c>
      <c r="B6" s="12">
        <v>50000</v>
      </c>
      <c r="D6" s="11" t="s">
        <v>47</v>
      </c>
      <c r="E6" s="13" t="str">
        <f>IF($B$5="Nakden",INDEX('Tevkifat Gerektiren işlemler'!$F:$F,MATCH($B$4,'Tevkifat Gerektiren işlemler'!$A:$A,0)),INDEX('Tevkifat Gerektiren işlemler'!$G:$G,MATCH($B$4,'Tevkifat Gerektiren işlemler'!$A:$A,0)))</f>
        <v>Var</v>
      </c>
      <c r="G6" s="20" t="s">
        <v>48</v>
      </c>
      <c r="H6" t="s">
        <v>49</v>
      </c>
    </row>
    <row r="7" spans="1:8" ht="24" customHeight="1" x14ac:dyDescent="0.25">
      <c r="D7" s="11" t="s">
        <v>50</v>
      </c>
      <c r="E7" s="13" t="str">
        <f>IF($E$4="Evet",IF($B$5="Nakden","Tam tasdik + YMM raporu ile nakden iade","Tam tasdik + YMM raporu ile mahsuben iade"),IF($B$5="Mahsuben","YMM raporu olmaksızın mahsuben iade mümkündür",IF($B$6&lt;=50000,"YMM raporu olmaksızın nakden iade mümkündür","50.000 TL üzeri kısım için YMM raporu ile nakden iade")))</f>
        <v>Tam tasdik + YMM raporu ile nakden iade</v>
      </c>
      <c r="H7" t="s">
        <v>51</v>
      </c>
    </row>
    <row r="8" spans="1:8" ht="48" customHeight="1" x14ac:dyDescent="0.25">
      <c r="D8" s="11" t="s">
        <v>52</v>
      </c>
      <c r="E8" s="13" t="str">
        <f>IF($E$4="Evet","Bu işlem tam tasdik gerektiren gruptadır. Tutar ne olursa olsun YMM raporu olmaksızın iade yolu kapalıdır.","Bu işlem tam tasdik gerektirmeyen gruptadır. Mahsuben iade sınırsız, nakden iade ise 50.000 TL'ye kadar YMM'siz mümkündür.")</f>
        <v>Bu işlem tam tasdik gerektiren gruptadır. Tutar ne olursa olsun YMM raporu olmaksızın iade yolu kapalıdır.</v>
      </c>
      <c r="H8" t="s">
        <v>53</v>
      </c>
    </row>
    <row r="9" spans="1:8" ht="24" customHeight="1" x14ac:dyDescent="0.25">
      <c r="H9" t="s">
        <v>54</v>
      </c>
    </row>
    <row r="10" spans="1:8" ht="24" customHeight="1" x14ac:dyDescent="0.25">
      <c r="A10" s="42" t="s">
        <v>55</v>
      </c>
      <c r="B10" s="43"/>
      <c r="C10" s="43"/>
      <c r="D10" s="43"/>
      <c r="E10" s="43"/>
      <c r="F10" s="43"/>
      <c r="H10" t="s">
        <v>56</v>
      </c>
    </row>
    <row r="11" spans="1:8" ht="24" customHeight="1" x14ac:dyDescent="0.25">
      <c r="A11" s="41" t="s">
        <v>57</v>
      </c>
      <c r="B11" s="32"/>
      <c r="C11" s="32"/>
      <c r="D11" s="32"/>
      <c r="E11" s="32"/>
      <c r="F11" s="33"/>
      <c r="H11" t="s">
        <v>58</v>
      </c>
    </row>
    <row r="12" spans="1:8" ht="24" customHeight="1" x14ac:dyDescent="0.25">
      <c r="A12" s="41" t="s">
        <v>59</v>
      </c>
      <c r="B12" s="32"/>
      <c r="C12" s="32"/>
      <c r="D12" s="32"/>
      <c r="E12" s="32"/>
      <c r="F12" s="33"/>
      <c r="H12" t="s">
        <v>60</v>
      </c>
    </row>
    <row r="13" spans="1:8" ht="24" customHeight="1" x14ac:dyDescent="0.25">
      <c r="A13" s="41" t="s">
        <v>61</v>
      </c>
      <c r="B13" s="32"/>
      <c r="C13" s="32"/>
      <c r="D13" s="32"/>
      <c r="E13" s="32"/>
      <c r="F13" s="33"/>
      <c r="H13" t="s">
        <v>62</v>
      </c>
    </row>
    <row r="14" spans="1:8" ht="24" customHeight="1" x14ac:dyDescent="0.25">
      <c r="A14" s="41" t="s">
        <v>63</v>
      </c>
      <c r="B14" s="32"/>
      <c r="C14" s="32"/>
      <c r="D14" s="32"/>
      <c r="E14" s="32"/>
      <c r="F14" s="33"/>
      <c r="H14" t="s">
        <v>64</v>
      </c>
    </row>
    <row r="15" spans="1:8" x14ac:dyDescent="0.25">
      <c r="H15" t="s">
        <v>65</v>
      </c>
    </row>
    <row r="16" spans="1:8" x14ac:dyDescent="0.25">
      <c r="H16" t="s">
        <v>66</v>
      </c>
    </row>
    <row r="17" spans="8:8" x14ac:dyDescent="0.25">
      <c r="H17" t="s">
        <v>67</v>
      </c>
    </row>
    <row r="18" spans="8:8" x14ac:dyDescent="0.25">
      <c r="H18" t="s">
        <v>68</v>
      </c>
    </row>
    <row r="19" spans="8:8" x14ac:dyDescent="0.25">
      <c r="H19" t="s">
        <v>69</v>
      </c>
    </row>
    <row r="20" spans="8:8" x14ac:dyDescent="0.25">
      <c r="H20" t="s">
        <v>70</v>
      </c>
    </row>
    <row r="21" spans="8:8" x14ac:dyDescent="0.25">
      <c r="H21" t="s">
        <v>71</v>
      </c>
    </row>
    <row r="22" spans="8:8" x14ac:dyDescent="0.25">
      <c r="H22" t="s">
        <v>72</v>
      </c>
    </row>
    <row r="23" spans="8:8" x14ac:dyDescent="0.25">
      <c r="H23" t="s">
        <v>73</v>
      </c>
    </row>
    <row r="24" spans="8:8" x14ac:dyDescent="0.25">
      <c r="H24" t="s">
        <v>74</v>
      </c>
    </row>
    <row r="25" spans="8:8" x14ac:dyDescent="0.25">
      <c r="H25" t="s">
        <v>75</v>
      </c>
    </row>
  </sheetData>
  <mergeCells count="6">
    <mergeCell ref="A11:F11"/>
    <mergeCell ref="A10:F10"/>
    <mergeCell ref="A13:F13"/>
    <mergeCell ref="A14:F14"/>
    <mergeCell ref="A1:F1"/>
    <mergeCell ref="A12:F12"/>
  </mergeCells>
  <conditionalFormatting sqref="E5">
    <cfRule type="expression" dxfId="4" priority="1">
      <formula>E5="Evet"</formula>
    </cfRule>
    <cfRule type="expression" dxfId="3" priority="2">
      <formula>E5="Hayır"</formula>
    </cfRule>
  </conditionalFormatting>
  <conditionalFormatting sqref="E4">
    <cfRule type="expression" dxfId="2" priority="3">
      <formula>E4="Evet"</formula>
    </cfRule>
    <cfRule type="expression" dxfId="1" priority="4">
      <formula>E4="Hayır"</formula>
    </cfRule>
  </conditionalFormatting>
  <conditionalFormatting sqref="E7">
    <cfRule type="expression" dxfId="0" priority="5">
      <formula>ISNUMBER(SEARCH("YMM",E7))</formula>
    </cfRule>
  </conditionalFormatting>
  <dataValidations count="2">
    <dataValidation type="list" sqref="B4">
      <formula1>$H$2:$H$25</formula1>
    </dataValidation>
    <dataValidation type="list" sqref="B5">
      <formula1>"Nakden,Mahsuben"</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D1" workbookViewId="0"/>
  </sheetViews>
  <sheetFormatPr defaultRowHeight="15" x14ac:dyDescent="0.25"/>
  <cols>
    <col min="1" max="1" width="44" customWidth="1"/>
    <col min="2" max="2" width="80" customWidth="1"/>
    <col min="3" max="3" width="50" customWidth="1"/>
    <col min="4" max="4" width="14" customWidth="1"/>
    <col min="5" max="7" width="22" customWidth="1"/>
    <col min="8" max="8" width="19.85546875" bestFit="1" customWidth="1"/>
    <col min="9" max="9" width="19.85546875" customWidth="1"/>
    <col min="10" max="10" width="22.42578125" bestFit="1" customWidth="1"/>
  </cols>
  <sheetData>
    <row r="1" spans="1:12" ht="78" customHeight="1" x14ac:dyDescent="0.25">
      <c r="A1" s="5" t="s">
        <v>76</v>
      </c>
      <c r="B1" s="5" t="s">
        <v>77</v>
      </c>
      <c r="C1" s="5" t="s">
        <v>78</v>
      </c>
      <c r="D1" s="5" t="s">
        <v>79</v>
      </c>
      <c r="E1" s="5" t="s">
        <v>80</v>
      </c>
      <c r="F1" s="5" t="s">
        <v>81</v>
      </c>
      <c r="G1" s="5" t="s">
        <v>82</v>
      </c>
      <c r="H1" s="6" t="s">
        <v>83</v>
      </c>
      <c r="I1" s="6" t="s">
        <v>84</v>
      </c>
      <c r="J1" s="6" t="s">
        <v>85</v>
      </c>
      <c r="K1" s="6" t="s">
        <v>86</v>
      </c>
      <c r="L1" s="21" t="s">
        <v>87</v>
      </c>
    </row>
    <row r="2" spans="1:12" ht="32.1" customHeight="1" x14ac:dyDescent="0.25">
      <c r="A2" s="2" t="s">
        <v>32</v>
      </c>
      <c r="B2" s="2" t="s">
        <v>88</v>
      </c>
      <c r="C2" s="2" t="s">
        <v>89</v>
      </c>
      <c r="D2" s="2" t="s">
        <v>90</v>
      </c>
      <c r="E2" s="2" t="s">
        <v>91</v>
      </c>
      <c r="F2" s="2" t="s">
        <v>92</v>
      </c>
      <c r="G2" s="2" t="s">
        <v>92</v>
      </c>
      <c r="H2" s="7" t="s">
        <v>93</v>
      </c>
      <c r="I2" s="7" t="s">
        <v>93</v>
      </c>
      <c r="J2" s="7" t="s">
        <v>94</v>
      </c>
      <c r="K2" s="7" t="s">
        <v>94</v>
      </c>
      <c r="L2" t="s">
        <v>14</v>
      </c>
    </row>
    <row r="3" spans="1:12" ht="32.1" customHeight="1" x14ac:dyDescent="0.25">
      <c r="A3" s="3" t="s">
        <v>36</v>
      </c>
      <c r="B3" s="3" t="s">
        <v>95</v>
      </c>
      <c r="C3" s="3" t="s">
        <v>96</v>
      </c>
      <c r="D3" s="3" t="s">
        <v>97</v>
      </c>
      <c r="E3" s="3" t="s">
        <v>91</v>
      </c>
      <c r="F3" s="3" t="s">
        <v>92</v>
      </c>
      <c r="G3" s="3" t="s">
        <v>92</v>
      </c>
      <c r="H3" s="7" t="s">
        <v>93</v>
      </c>
      <c r="I3" s="7" t="s">
        <v>93</v>
      </c>
      <c r="J3" s="7" t="s">
        <v>94</v>
      </c>
      <c r="K3" s="7" t="s">
        <v>94</v>
      </c>
      <c r="L3" t="s">
        <v>14</v>
      </c>
    </row>
    <row r="4" spans="1:12" ht="32.1" customHeight="1" x14ac:dyDescent="0.25">
      <c r="A4" s="2" t="s">
        <v>40</v>
      </c>
      <c r="B4" s="2" t="s">
        <v>98</v>
      </c>
      <c r="C4" s="2" t="s">
        <v>96</v>
      </c>
      <c r="D4" s="2" t="s">
        <v>99</v>
      </c>
      <c r="E4" s="2" t="s">
        <v>91</v>
      </c>
      <c r="F4" s="2" t="s">
        <v>92</v>
      </c>
      <c r="G4" s="2" t="s">
        <v>92</v>
      </c>
      <c r="H4" s="7" t="s">
        <v>93</v>
      </c>
      <c r="I4" s="7" t="s">
        <v>93</v>
      </c>
      <c r="J4" s="7" t="s">
        <v>94</v>
      </c>
      <c r="K4" s="7" t="s">
        <v>94</v>
      </c>
      <c r="L4" t="s">
        <v>14</v>
      </c>
    </row>
    <row r="5" spans="1:12" ht="32.1" customHeight="1" x14ac:dyDescent="0.25">
      <c r="A5" s="3" t="s">
        <v>45</v>
      </c>
      <c r="B5" s="3" t="s">
        <v>100</v>
      </c>
      <c r="C5" s="3" t="s">
        <v>96</v>
      </c>
      <c r="D5" s="3" t="s">
        <v>101</v>
      </c>
      <c r="E5" s="3" t="s">
        <v>91</v>
      </c>
      <c r="F5" s="3" t="s">
        <v>92</v>
      </c>
      <c r="G5" s="3" t="s">
        <v>92</v>
      </c>
      <c r="H5" s="7" t="s">
        <v>93</v>
      </c>
      <c r="I5" s="7" t="s">
        <v>93</v>
      </c>
      <c r="J5" s="7" t="s">
        <v>94</v>
      </c>
      <c r="K5" s="7" t="s">
        <v>94</v>
      </c>
      <c r="L5" t="s">
        <v>14</v>
      </c>
    </row>
    <row r="6" spans="1:12" ht="32.1" customHeight="1" x14ac:dyDescent="0.25">
      <c r="A6" s="2" t="s">
        <v>49</v>
      </c>
      <c r="B6" s="2" t="s">
        <v>102</v>
      </c>
      <c r="C6" s="2" t="s">
        <v>103</v>
      </c>
      <c r="D6" s="2" t="s">
        <v>97</v>
      </c>
      <c r="E6" s="2" t="s">
        <v>91</v>
      </c>
      <c r="F6" s="2" t="s">
        <v>92</v>
      </c>
      <c r="G6" s="2" t="s">
        <v>92</v>
      </c>
      <c r="H6" s="7" t="s">
        <v>93</v>
      </c>
      <c r="I6" s="7" t="s">
        <v>93</v>
      </c>
      <c r="J6" s="7" t="s">
        <v>94</v>
      </c>
      <c r="K6" s="7" t="s">
        <v>94</v>
      </c>
      <c r="L6" t="s">
        <v>14</v>
      </c>
    </row>
    <row r="7" spans="1:12" ht="32.1" customHeight="1" x14ac:dyDescent="0.25">
      <c r="A7" s="3" t="s">
        <v>51</v>
      </c>
      <c r="B7" s="3" t="s">
        <v>104</v>
      </c>
      <c r="C7" s="3" t="s">
        <v>103</v>
      </c>
      <c r="D7" s="3" t="s">
        <v>97</v>
      </c>
      <c r="E7" s="3" t="s">
        <v>91</v>
      </c>
      <c r="F7" s="3" t="s">
        <v>92</v>
      </c>
      <c r="G7" s="3" t="s">
        <v>92</v>
      </c>
      <c r="H7" s="7" t="s">
        <v>93</v>
      </c>
      <c r="I7" s="7" t="s">
        <v>93</v>
      </c>
      <c r="J7" s="7" t="s">
        <v>94</v>
      </c>
      <c r="K7" s="7" t="s">
        <v>94</v>
      </c>
      <c r="L7" t="s">
        <v>14</v>
      </c>
    </row>
    <row r="8" spans="1:12" ht="32.1" customHeight="1" x14ac:dyDescent="0.25">
      <c r="A8" s="2" t="s">
        <v>53</v>
      </c>
      <c r="B8" s="2" t="s">
        <v>105</v>
      </c>
      <c r="C8" s="2" t="s">
        <v>103</v>
      </c>
      <c r="D8" s="2" t="s">
        <v>99</v>
      </c>
      <c r="E8" s="2" t="s">
        <v>91</v>
      </c>
      <c r="F8" s="2" t="s">
        <v>92</v>
      </c>
      <c r="G8" s="2" t="s">
        <v>92</v>
      </c>
      <c r="H8" s="7" t="s">
        <v>93</v>
      </c>
      <c r="I8" s="7" t="s">
        <v>93</v>
      </c>
      <c r="J8" s="7" t="s">
        <v>94</v>
      </c>
      <c r="K8" s="7" t="s">
        <v>94</v>
      </c>
      <c r="L8" t="s">
        <v>14</v>
      </c>
    </row>
    <row r="9" spans="1:12" ht="32.1" customHeight="1" x14ac:dyDescent="0.25">
      <c r="A9" s="3" t="s">
        <v>54</v>
      </c>
      <c r="B9" s="3" t="s">
        <v>106</v>
      </c>
      <c r="C9" s="3" t="s">
        <v>107</v>
      </c>
      <c r="D9" s="3" t="s">
        <v>97</v>
      </c>
      <c r="E9" s="3" t="s">
        <v>91</v>
      </c>
      <c r="F9" s="3" t="s">
        <v>92</v>
      </c>
      <c r="G9" s="3" t="s">
        <v>92</v>
      </c>
      <c r="H9" s="7" t="s">
        <v>93</v>
      </c>
      <c r="I9" s="7" t="s">
        <v>93</v>
      </c>
      <c r="J9" s="7" t="s">
        <v>94</v>
      </c>
      <c r="K9" s="7" t="s">
        <v>94</v>
      </c>
      <c r="L9" t="s">
        <v>14</v>
      </c>
    </row>
    <row r="10" spans="1:12" ht="32.1" customHeight="1" x14ac:dyDescent="0.25">
      <c r="A10" s="2" t="s">
        <v>56</v>
      </c>
      <c r="B10" s="2" t="s">
        <v>108</v>
      </c>
      <c r="C10" s="2" t="s">
        <v>103</v>
      </c>
      <c r="D10" s="2" t="s">
        <v>97</v>
      </c>
      <c r="E10" s="2" t="s">
        <v>91</v>
      </c>
      <c r="F10" s="2" t="s">
        <v>92</v>
      </c>
      <c r="G10" s="2" t="s">
        <v>92</v>
      </c>
      <c r="H10" s="7" t="s">
        <v>93</v>
      </c>
      <c r="I10" s="7" t="s">
        <v>93</v>
      </c>
      <c r="J10" s="7" t="s">
        <v>94</v>
      </c>
      <c r="K10" s="7" t="s">
        <v>94</v>
      </c>
      <c r="L10" t="s">
        <v>14</v>
      </c>
    </row>
    <row r="11" spans="1:12" ht="32.1" customHeight="1" x14ac:dyDescent="0.25">
      <c r="A11" s="3" t="s">
        <v>58</v>
      </c>
      <c r="B11" s="3" t="s">
        <v>109</v>
      </c>
      <c r="C11" s="3" t="s">
        <v>103</v>
      </c>
      <c r="D11" s="3" t="s">
        <v>97</v>
      </c>
      <c r="E11" s="3" t="s">
        <v>91</v>
      </c>
      <c r="F11" s="3" t="s">
        <v>92</v>
      </c>
      <c r="G11" s="3" t="s">
        <v>92</v>
      </c>
      <c r="H11" s="7" t="s">
        <v>93</v>
      </c>
      <c r="I11" s="7" t="s">
        <v>93</v>
      </c>
      <c r="J11" s="7" t="s">
        <v>94</v>
      </c>
      <c r="K11" s="7" t="s">
        <v>94</v>
      </c>
      <c r="L11" t="s">
        <v>14</v>
      </c>
    </row>
    <row r="12" spans="1:12" ht="32.1" customHeight="1" x14ac:dyDescent="0.25">
      <c r="A12" s="2" t="s">
        <v>60</v>
      </c>
      <c r="B12" s="2" t="s">
        <v>110</v>
      </c>
      <c r="C12" s="2" t="s">
        <v>103</v>
      </c>
      <c r="D12" s="2" t="s">
        <v>111</v>
      </c>
      <c r="E12" s="2" t="s">
        <v>91</v>
      </c>
      <c r="F12" s="2" t="s">
        <v>92</v>
      </c>
      <c r="G12" s="2" t="s">
        <v>92</v>
      </c>
      <c r="H12" s="7" t="s">
        <v>93</v>
      </c>
      <c r="I12" s="7" t="s">
        <v>93</v>
      </c>
      <c r="J12" s="7" t="s">
        <v>94</v>
      </c>
      <c r="K12" s="7" t="s">
        <v>94</v>
      </c>
      <c r="L12" t="s">
        <v>14</v>
      </c>
    </row>
    <row r="13" spans="1:12" ht="32.1" customHeight="1" x14ac:dyDescent="0.25">
      <c r="A13" s="3" t="s">
        <v>62</v>
      </c>
      <c r="B13" s="3" t="s">
        <v>112</v>
      </c>
      <c r="C13" s="3" t="s">
        <v>103</v>
      </c>
      <c r="D13" s="3" t="s">
        <v>101</v>
      </c>
      <c r="E13" s="3" t="s">
        <v>91</v>
      </c>
      <c r="F13" s="3" t="s">
        <v>92</v>
      </c>
      <c r="G13" s="3" t="s">
        <v>92</v>
      </c>
      <c r="H13" s="7" t="s">
        <v>93</v>
      </c>
      <c r="I13" s="7" t="s">
        <v>93</v>
      </c>
      <c r="J13" s="7" t="s">
        <v>94</v>
      </c>
      <c r="K13" s="7" t="s">
        <v>94</v>
      </c>
      <c r="L13" t="s">
        <v>14</v>
      </c>
    </row>
    <row r="14" spans="1:12" ht="32.1" customHeight="1" x14ac:dyDescent="0.25">
      <c r="A14" s="2" t="s">
        <v>64</v>
      </c>
      <c r="B14" s="2" t="s">
        <v>113</v>
      </c>
      <c r="C14" s="2" t="s">
        <v>96</v>
      </c>
      <c r="D14" s="2" t="s">
        <v>99</v>
      </c>
      <c r="E14" s="2" t="s">
        <v>91</v>
      </c>
      <c r="F14" s="2" t="s">
        <v>92</v>
      </c>
      <c r="G14" s="2" t="s">
        <v>92</v>
      </c>
      <c r="H14" s="7" t="s">
        <v>93</v>
      </c>
      <c r="I14" s="7" t="s">
        <v>93</v>
      </c>
      <c r="J14" s="7" t="s">
        <v>94</v>
      </c>
      <c r="K14" s="7" t="s">
        <v>94</v>
      </c>
      <c r="L14" t="s">
        <v>14</v>
      </c>
    </row>
    <row r="15" spans="1:12" ht="32.1" customHeight="1" x14ac:dyDescent="0.25">
      <c r="A15" s="3" t="s">
        <v>65</v>
      </c>
      <c r="B15" s="3" t="s">
        <v>114</v>
      </c>
      <c r="C15" s="3" t="s">
        <v>115</v>
      </c>
      <c r="D15" s="3" t="s">
        <v>101</v>
      </c>
      <c r="E15" s="3" t="s">
        <v>116</v>
      </c>
      <c r="F15" s="3" t="s">
        <v>92</v>
      </c>
      <c r="G15" s="3" t="s">
        <v>92</v>
      </c>
      <c r="H15" s="7" t="s">
        <v>117</v>
      </c>
      <c r="I15" s="7" t="s">
        <v>94</v>
      </c>
      <c r="J15" s="7" t="s">
        <v>93</v>
      </c>
      <c r="K15" s="7" t="s">
        <v>93</v>
      </c>
      <c r="L15" t="s">
        <v>18</v>
      </c>
    </row>
    <row r="16" spans="1:12" ht="32.1" customHeight="1" x14ac:dyDescent="0.25">
      <c r="A16" s="2" t="s">
        <v>66</v>
      </c>
      <c r="B16" s="2" t="s">
        <v>118</v>
      </c>
      <c r="C16" s="2" t="s">
        <v>119</v>
      </c>
      <c r="D16" s="2" t="s">
        <v>120</v>
      </c>
      <c r="E16" s="2" t="s">
        <v>116</v>
      </c>
      <c r="F16" s="2" t="s">
        <v>92</v>
      </c>
      <c r="G16" s="2" t="s">
        <v>92</v>
      </c>
      <c r="H16" s="7" t="s">
        <v>117</v>
      </c>
      <c r="I16" s="7" t="s">
        <v>94</v>
      </c>
      <c r="J16" s="7" t="s">
        <v>93</v>
      </c>
      <c r="K16" s="7" t="s">
        <v>93</v>
      </c>
      <c r="L16" t="s">
        <v>18</v>
      </c>
    </row>
    <row r="17" spans="1:12" ht="32.1" customHeight="1" x14ac:dyDescent="0.25">
      <c r="A17" s="3" t="s">
        <v>67</v>
      </c>
      <c r="B17" s="3" t="s">
        <v>121</v>
      </c>
      <c r="C17" s="3" t="s">
        <v>103</v>
      </c>
      <c r="D17" s="3" t="s">
        <v>122</v>
      </c>
      <c r="E17" s="3" t="s">
        <v>91</v>
      </c>
      <c r="F17" s="3" t="s">
        <v>92</v>
      </c>
      <c r="G17" s="3" t="s">
        <v>92</v>
      </c>
      <c r="H17" s="7" t="s">
        <v>93</v>
      </c>
      <c r="I17" s="7" t="s">
        <v>93</v>
      </c>
      <c r="J17" s="7" t="s">
        <v>94</v>
      </c>
      <c r="K17" s="7" t="s">
        <v>94</v>
      </c>
      <c r="L17" t="s">
        <v>14</v>
      </c>
    </row>
    <row r="18" spans="1:12" ht="32.1" customHeight="1" x14ac:dyDescent="0.25">
      <c r="A18" s="2" t="s">
        <v>68</v>
      </c>
      <c r="B18" s="2" t="s">
        <v>123</v>
      </c>
      <c r="C18" s="2" t="s">
        <v>103</v>
      </c>
      <c r="D18" s="2" t="s">
        <v>99</v>
      </c>
      <c r="E18" s="2" t="s">
        <v>116</v>
      </c>
      <c r="F18" s="2" t="s">
        <v>92</v>
      </c>
      <c r="G18" s="2" t="s">
        <v>92</v>
      </c>
      <c r="H18" s="7" t="s">
        <v>117</v>
      </c>
      <c r="I18" s="7" t="s">
        <v>94</v>
      </c>
      <c r="J18" s="7" t="s">
        <v>93</v>
      </c>
      <c r="K18" s="7" t="s">
        <v>93</v>
      </c>
      <c r="L18" t="s">
        <v>18</v>
      </c>
    </row>
    <row r="19" spans="1:12" ht="32.1" customHeight="1" x14ac:dyDescent="0.25">
      <c r="A19" s="3" t="s">
        <v>69</v>
      </c>
      <c r="B19" s="3" t="s">
        <v>124</v>
      </c>
      <c r="C19" s="3" t="s">
        <v>103</v>
      </c>
      <c r="D19" s="3" t="s">
        <v>99</v>
      </c>
      <c r="E19" s="3" t="s">
        <v>116</v>
      </c>
      <c r="F19" s="3" t="s">
        <v>92</v>
      </c>
      <c r="G19" s="3" t="s">
        <v>92</v>
      </c>
      <c r="H19" s="7" t="s">
        <v>117</v>
      </c>
      <c r="I19" s="7" t="s">
        <v>94</v>
      </c>
      <c r="J19" s="7" t="s">
        <v>93</v>
      </c>
      <c r="K19" s="7" t="s">
        <v>93</v>
      </c>
      <c r="L19" t="s">
        <v>18</v>
      </c>
    </row>
    <row r="20" spans="1:12" ht="32.1" customHeight="1" x14ac:dyDescent="0.25">
      <c r="A20" s="2" t="s">
        <v>70</v>
      </c>
      <c r="B20" s="2" t="s">
        <v>125</v>
      </c>
      <c r="C20" s="2" t="s">
        <v>103</v>
      </c>
      <c r="D20" s="2" t="s">
        <v>99</v>
      </c>
      <c r="E20" s="2" t="s">
        <v>91</v>
      </c>
      <c r="F20" s="2" t="s">
        <v>92</v>
      </c>
      <c r="G20" s="2" t="s">
        <v>92</v>
      </c>
      <c r="H20" s="7" t="s">
        <v>93</v>
      </c>
      <c r="I20" s="7" t="s">
        <v>93</v>
      </c>
      <c r="J20" s="7" t="s">
        <v>94</v>
      </c>
      <c r="K20" s="7" t="s">
        <v>94</v>
      </c>
      <c r="L20" t="s">
        <v>14</v>
      </c>
    </row>
    <row r="21" spans="1:12" ht="32.1" customHeight="1" x14ac:dyDescent="0.25">
      <c r="A21" s="3" t="s">
        <v>71</v>
      </c>
      <c r="B21" s="3" t="s">
        <v>126</v>
      </c>
      <c r="C21" s="3" t="s">
        <v>103</v>
      </c>
      <c r="D21" s="3" t="s">
        <v>97</v>
      </c>
      <c r="E21" s="3" t="s">
        <v>91</v>
      </c>
      <c r="F21" s="3" t="s">
        <v>92</v>
      </c>
      <c r="G21" s="3" t="s">
        <v>92</v>
      </c>
      <c r="H21" s="7" t="s">
        <v>93</v>
      </c>
      <c r="I21" s="7" t="s">
        <v>93</v>
      </c>
      <c r="J21" s="7" t="s">
        <v>94</v>
      </c>
      <c r="K21" s="7" t="s">
        <v>94</v>
      </c>
      <c r="L21" t="s">
        <v>14</v>
      </c>
    </row>
    <row r="22" spans="1:12" ht="32.1" customHeight="1" x14ac:dyDescent="0.25">
      <c r="A22" s="2" t="s">
        <v>72</v>
      </c>
      <c r="B22" s="2" t="s">
        <v>127</v>
      </c>
      <c r="C22" s="2" t="s">
        <v>103</v>
      </c>
      <c r="D22" s="2" t="s">
        <v>97</v>
      </c>
      <c r="E22" s="2" t="s">
        <v>116</v>
      </c>
      <c r="F22" s="2" t="s">
        <v>92</v>
      </c>
      <c r="G22" s="2" t="s">
        <v>92</v>
      </c>
      <c r="H22" s="7" t="s">
        <v>117</v>
      </c>
      <c r="I22" s="7" t="s">
        <v>94</v>
      </c>
      <c r="J22" s="7" t="s">
        <v>93</v>
      </c>
      <c r="K22" s="7" t="s">
        <v>93</v>
      </c>
      <c r="L22" t="s">
        <v>18</v>
      </c>
    </row>
    <row r="23" spans="1:12" ht="32.1" customHeight="1" x14ac:dyDescent="0.25">
      <c r="A23" s="3" t="s">
        <v>73</v>
      </c>
      <c r="B23" s="3" t="s">
        <v>128</v>
      </c>
      <c r="C23" s="3" t="s">
        <v>103</v>
      </c>
      <c r="D23" s="3" t="s">
        <v>101</v>
      </c>
      <c r="E23" s="3" t="s">
        <v>116</v>
      </c>
      <c r="F23" s="3" t="s">
        <v>92</v>
      </c>
      <c r="G23" s="3" t="s">
        <v>92</v>
      </c>
      <c r="H23" s="7" t="s">
        <v>117</v>
      </c>
      <c r="I23" s="7" t="s">
        <v>94</v>
      </c>
      <c r="J23" s="7" t="s">
        <v>93</v>
      </c>
      <c r="K23" s="7" t="s">
        <v>93</v>
      </c>
      <c r="L23" t="s">
        <v>18</v>
      </c>
    </row>
    <row r="24" spans="1:12" ht="32.1" customHeight="1" x14ac:dyDescent="0.25">
      <c r="A24" s="2" t="s">
        <v>74</v>
      </c>
      <c r="B24" s="2" t="s">
        <v>129</v>
      </c>
      <c r="C24" s="2" t="s">
        <v>130</v>
      </c>
      <c r="D24" s="2" t="s">
        <v>111</v>
      </c>
      <c r="E24" s="2" t="s">
        <v>116</v>
      </c>
      <c r="F24" s="2" t="s">
        <v>92</v>
      </c>
      <c r="G24" s="2" t="s">
        <v>92</v>
      </c>
      <c r="H24" s="7" t="s">
        <v>117</v>
      </c>
      <c r="I24" s="7" t="s">
        <v>94</v>
      </c>
      <c r="J24" s="7" t="s">
        <v>93</v>
      </c>
      <c r="K24" s="7" t="s">
        <v>93</v>
      </c>
      <c r="L24" t="s">
        <v>18</v>
      </c>
    </row>
    <row r="25" spans="1:12" ht="32.1" customHeight="1" x14ac:dyDescent="0.25">
      <c r="A25" s="3" t="s">
        <v>75</v>
      </c>
      <c r="B25" s="3" t="s">
        <v>131</v>
      </c>
      <c r="C25" s="3" t="s">
        <v>103</v>
      </c>
      <c r="D25" s="3" t="s">
        <v>101</v>
      </c>
      <c r="E25" s="3" t="s">
        <v>116</v>
      </c>
      <c r="F25" s="3" t="s">
        <v>92</v>
      </c>
      <c r="G25" s="3" t="s">
        <v>92</v>
      </c>
      <c r="H25" s="7" t="s">
        <v>117</v>
      </c>
      <c r="I25" s="7" t="s">
        <v>94</v>
      </c>
      <c r="J25" s="7" t="s">
        <v>93</v>
      </c>
      <c r="K25" s="7" t="s">
        <v>93</v>
      </c>
      <c r="L25" t="s">
        <v>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heetViews>
  <sheetFormatPr defaultRowHeight="15" x14ac:dyDescent="0.25"/>
  <cols>
    <col min="1" max="1" width="44" customWidth="1"/>
    <col min="2" max="2" width="18" customWidth="1"/>
    <col min="3" max="3" width="46" customWidth="1"/>
    <col min="4" max="4" width="14" customWidth="1"/>
    <col min="5" max="5" width="52" customWidth="1"/>
  </cols>
  <sheetData>
    <row r="1" spans="1:5" ht="36" customHeight="1" x14ac:dyDescent="0.25">
      <c r="A1" s="1" t="s">
        <v>37</v>
      </c>
      <c r="B1" s="1" t="s">
        <v>132</v>
      </c>
      <c r="C1" s="1" t="s">
        <v>133</v>
      </c>
      <c r="D1" s="1" t="s">
        <v>79</v>
      </c>
      <c r="E1" s="1" t="s">
        <v>134</v>
      </c>
    </row>
    <row r="2" spans="1:5" ht="32.1" customHeight="1" x14ac:dyDescent="0.25">
      <c r="A2" s="2" t="s">
        <v>32</v>
      </c>
      <c r="B2" s="2" t="s">
        <v>135</v>
      </c>
      <c r="C2" s="2" t="s">
        <v>89</v>
      </c>
      <c r="D2" s="2" t="s">
        <v>90</v>
      </c>
      <c r="E2" s="2" t="s">
        <v>136</v>
      </c>
    </row>
    <row r="3" spans="1:5" ht="32.1" customHeight="1" x14ac:dyDescent="0.25">
      <c r="A3" s="3" t="s">
        <v>36</v>
      </c>
      <c r="B3" s="3" t="s">
        <v>137</v>
      </c>
      <c r="C3" s="3" t="s">
        <v>96</v>
      </c>
      <c r="D3" s="3" t="s">
        <v>97</v>
      </c>
      <c r="E3" s="3" t="s">
        <v>138</v>
      </c>
    </row>
    <row r="4" spans="1:5" ht="32.1" customHeight="1" x14ac:dyDescent="0.25">
      <c r="A4" s="2" t="s">
        <v>40</v>
      </c>
      <c r="B4" s="2" t="s">
        <v>139</v>
      </c>
      <c r="C4" s="2" t="s">
        <v>96</v>
      </c>
      <c r="D4" s="2" t="s">
        <v>99</v>
      </c>
      <c r="E4" s="2" t="s">
        <v>140</v>
      </c>
    </row>
    <row r="5" spans="1:5" ht="32.1" customHeight="1" x14ac:dyDescent="0.25">
      <c r="A5" s="3" t="s">
        <v>45</v>
      </c>
      <c r="B5" s="3" t="s">
        <v>141</v>
      </c>
      <c r="C5" s="3" t="s">
        <v>96</v>
      </c>
      <c r="D5" s="3" t="s">
        <v>101</v>
      </c>
      <c r="E5" s="3" t="s">
        <v>142</v>
      </c>
    </row>
    <row r="6" spans="1:5" ht="32.1" customHeight="1" x14ac:dyDescent="0.25">
      <c r="A6" s="2" t="s">
        <v>49</v>
      </c>
      <c r="B6" s="2" t="s">
        <v>143</v>
      </c>
      <c r="C6" s="2" t="s">
        <v>103</v>
      </c>
      <c r="D6" s="2" t="s">
        <v>97</v>
      </c>
      <c r="E6" s="2" t="s">
        <v>144</v>
      </c>
    </row>
    <row r="7" spans="1:5" ht="32.1" customHeight="1" x14ac:dyDescent="0.25">
      <c r="A7" s="3" t="s">
        <v>51</v>
      </c>
      <c r="B7" s="3" t="s">
        <v>145</v>
      </c>
      <c r="C7" s="3" t="s">
        <v>103</v>
      </c>
      <c r="D7" s="3" t="s">
        <v>97</v>
      </c>
      <c r="E7" s="3" t="s">
        <v>146</v>
      </c>
    </row>
    <row r="8" spans="1:5" ht="32.1" customHeight="1" x14ac:dyDescent="0.25">
      <c r="A8" s="2" t="s">
        <v>53</v>
      </c>
      <c r="B8" s="2" t="s">
        <v>147</v>
      </c>
      <c r="C8" s="2" t="s">
        <v>103</v>
      </c>
      <c r="D8" s="2" t="s">
        <v>99</v>
      </c>
      <c r="E8" s="2" t="s">
        <v>148</v>
      </c>
    </row>
    <row r="9" spans="1:5" ht="32.1" customHeight="1" x14ac:dyDescent="0.25">
      <c r="A9" s="3" t="s">
        <v>54</v>
      </c>
      <c r="B9" s="3" t="s">
        <v>149</v>
      </c>
      <c r="C9" s="3" t="s">
        <v>107</v>
      </c>
      <c r="D9" s="3" t="s">
        <v>97</v>
      </c>
      <c r="E9" s="3" t="s">
        <v>150</v>
      </c>
    </row>
    <row r="10" spans="1:5" ht="32.1" customHeight="1" x14ac:dyDescent="0.25">
      <c r="A10" s="2" t="s">
        <v>56</v>
      </c>
      <c r="B10" s="2" t="s">
        <v>151</v>
      </c>
      <c r="C10" s="2" t="s">
        <v>103</v>
      </c>
      <c r="D10" s="2" t="s">
        <v>97</v>
      </c>
      <c r="E10" s="2" t="s">
        <v>152</v>
      </c>
    </row>
    <row r="11" spans="1:5" ht="32.1" customHeight="1" x14ac:dyDescent="0.25">
      <c r="A11" s="3" t="s">
        <v>58</v>
      </c>
      <c r="B11" s="3" t="s">
        <v>153</v>
      </c>
      <c r="C11" s="3" t="s">
        <v>103</v>
      </c>
      <c r="D11" s="3" t="s">
        <v>97</v>
      </c>
      <c r="E11" s="3" t="s">
        <v>154</v>
      </c>
    </row>
    <row r="12" spans="1:5" ht="32.1" customHeight="1" x14ac:dyDescent="0.25">
      <c r="A12" s="2" t="s">
        <v>60</v>
      </c>
      <c r="B12" s="2" t="s">
        <v>155</v>
      </c>
      <c r="C12" s="2" t="s">
        <v>103</v>
      </c>
      <c r="D12" s="2" t="s">
        <v>111</v>
      </c>
      <c r="E12" s="2" t="s">
        <v>156</v>
      </c>
    </row>
    <row r="13" spans="1:5" ht="32.1" customHeight="1" x14ac:dyDescent="0.25">
      <c r="A13" s="3" t="s">
        <v>62</v>
      </c>
      <c r="B13" s="3" t="s">
        <v>155</v>
      </c>
      <c r="C13" s="3" t="s">
        <v>103</v>
      </c>
      <c r="D13" s="3" t="s">
        <v>101</v>
      </c>
      <c r="E13" s="3" t="s">
        <v>157</v>
      </c>
    </row>
    <row r="14" spans="1:5" ht="32.1" customHeight="1" x14ac:dyDescent="0.25">
      <c r="A14" s="2" t="s">
        <v>64</v>
      </c>
      <c r="B14" s="2" t="s">
        <v>158</v>
      </c>
      <c r="C14" s="2" t="s">
        <v>96</v>
      </c>
      <c r="D14" s="2" t="s">
        <v>99</v>
      </c>
      <c r="E14" s="2" t="s">
        <v>159</v>
      </c>
    </row>
    <row r="15" spans="1:5" ht="32.1" customHeight="1" x14ac:dyDescent="0.25">
      <c r="A15" s="3" t="s">
        <v>65</v>
      </c>
      <c r="B15" s="3" t="s">
        <v>160</v>
      </c>
      <c r="C15" s="3" t="s">
        <v>115</v>
      </c>
      <c r="D15" s="3" t="s">
        <v>101</v>
      </c>
      <c r="E15" s="3" t="s">
        <v>161</v>
      </c>
    </row>
    <row r="16" spans="1:5" ht="32.1" customHeight="1" x14ac:dyDescent="0.25">
      <c r="A16" s="2" t="s">
        <v>66</v>
      </c>
      <c r="B16" s="2" t="s">
        <v>162</v>
      </c>
      <c r="C16" s="2" t="s">
        <v>119</v>
      </c>
      <c r="D16" s="2" t="s">
        <v>120</v>
      </c>
      <c r="E16" s="2" t="s">
        <v>163</v>
      </c>
    </row>
    <row r="17" spans="1:5" ht="32.1" customHeight="1" x14ac:dyDescent="0.25">
      <c r="A17" s="3" t="s">
        <v>67</v>
      </c>
      <c r="B17" s="3" t="s">
        <v>164</v>
      </c>
      <c r="C17" s="3" t="s">
        <v>103</v>
      </c>
      <c r="D17" s="3" t="s">
        <v>122</v>
      </c>
      <c r="E17" s="3" t="s">
        <v>165</v>
      </c>
    </row>
    <row r="18" spans="1:5" ht="32.1" customHeight="1" x14ac:dyDescent="0.25">
      <c r="A18" s="2" t="s">
        <v>68</v>
      </c>
      <c r="B18" s="2" t="s">
        <v>166</v>
      </c>
      <c r="C18" s="2" t="s">
        <v>103</v>
      </c>
      <c r="D18" s="2" t="s">
        <v>99</v>
      </c>
      <c r="E18" s="2" t="s">
        <v>167</v>
      </c>
    </row>
    <row r="19" spans="1:5" ht="32.1" customHeight="1" x14ac:dyDescent="0.25">
      <c r="A19" s="3" t="s">
        <v>69</v>
      </c>
      <c r="B19" s="3" t="s">
        <v>168</v>
      </c>
      <c r="C19" s="3" t="s">
        <v>103</v>
      </c>
      <c r="D19" s="3" t="s">
        <v>99</v>
      </c>
      <c r="E19" s="3" t="s">
        <v>169</v>
      </c>
    </row>
    <row r="20" spans="1:5" ht="32.1" customHeight="1" x14ac:dyDescent="0.25">
      <c r="A20" s="2" t="s">
        <v>70</v>
      </c>
      <c r="B20" s="2" t="s">
        <v>170</v>
      </c>
      <c r="C20" s="2" t="s">
        <v>103</v>
      </c>
      <c r="D20" s="2" t="s">
        <v>99</v>
      </c>
      <c r="E20" s="2" t="s">
        <v>171</v>
      </c>
    </row>
    <row r="21" spans="1:5" ht="32.1" customHeight="1" x14ac:dyDescent="0.25">
      <c r="A21" s="3" t="s">
        <v>71</v>
      </c>
      <c r="B21" s="3" t="s">
        <v>172</v>
      </c>
      <c r="C21" s="3" t="s">
        <v>103</v>
      </c>
      <c r="D21" s="3" t="s">
        <v>97</v>
      </c>
      <c r="E21" s="3" t="s">
        <v>173</v>
      </c>
    </row>
    <row r="22" spans="1:5" ht="32.1" customHeight="1" x14ac:dyDescent="0.25">
      <c r="A22" s="2" t="s">
        <v>72</v>
      </c>
      <c r="B22" s="2" t="s">
        <v>174</v>
      </c>
      <c r="C22" s="2" t="s">
        <v>103</v>
      </c>
      <c r="D22" s="2" t="s">
        <v>97</v>
      </c>
      <c r="E22" s="2" t="s">
        <v>175</v>
      </c>
    </row>
    <row r="23" spans="1:5" ht="32.1" customHeight="1" x14ac:dyDescent="0.25">
      <c r="A23" s="3" t="s">
        <v>73</v>
      </c>
      <c r="B23" s="3" t="s">
        <v>176</v>
      </c>
      <c r="C23" s="3" t="s">
        <v>103</v>
      </c>
      <c r="D23" s="3" t="s">
        <v>101</v>
      </c>
      <c r="E23" s="3" t="s">
        <v>177</v>
      </c>
    </row>
    <row r="24" spans="1:5" ht="32.1" customHeight="1" x14ac:dyDescent="0.25">
      <c r="A24" s="2" t="s">
        <v>74</v>
      </c>
      <c r="B24" s="2" t="s">
        <v>178</v>
      </c>
      <c r="C24" s="2" t="s">
        <v>130</v>
      </c>
      <c r="D24" s="2" t="s">
        <v>111</v>
      </c>
      <c r="E24" s="2" t="s">
        <v>179</v>
      </c>
    </row>
    <row r="25" spans="1:5" ht="32.1" customHeight="1" x14ac:dyDescent="0.25">
      <c r="A25" s="3" t="s">
        <v>75</v>
      </c>
      <c r="B25" s="3" t="s">
        <v>180</v>
      </c>
      <c r="C25" s="3" t="s">
        <v>103</v>
      </c>
      <c r="D25" s="3" t="s">
        <v>101</v>
      </c>
      <c r="E25" s="3" t="s">
        <v>181</v>
      </c>
    </row>
    <row r="26" spans="1:5" ht="32.1" customHeight="1" x14ac:dyDescent="0.25"/>
    <row r="27" spans="1:5" ht="32.1" customHeight="1" x14ac:dyDescent="0.25">
      <c r="A27" s="3" t="s">
        <v>182</v>
      </c>
      <c r="B27" s="3"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B7" sqref="B7"/>
    </sheetView>
  </sheetViews>
  <sheetFormatPr defaultRowHeight="15" x14ac:dyDescent="0.25"/>
  <cols>
    <col min="1" max="1" width="28" customWidth="1"/>
    <col min="2" max="2" width="120" customWidth="1"/>
  </cols>
  <sheetData>
    <row r="1" spans="1:2" ht="36" customHeight="1" x14ac:dyDescent="0.25">
      <c r="A1" s="1" t="s">
        <v>184</v>
      </c>
      <c r="B1" s="1" t="s">
        <v>185</v>
      </c>
    </row>
    <row r="2" spans="1:2" ht="32.1" customHeight="1" x14ac:dyDescent="0.25">
      <c r="A2" s="2" t="s">
        <v>186</v>
      </c>
      <c r="B2" s="2" t="s">
        <v>187</v>
      </c>
    </row>
    <row r="3" spans="1:2" ht="32.1" customHeight="1" x14ac:dyDescent="0.25">
      <c r="A3" s="3" t="s">
        <v>188</v>
      </c>
      <c r="B3" s="3" t="s">
        <v>189</v>
      </c>
    </row>
    <row r="4" spans="1:2" ht="90" customHeight="1" x14ac:dyDescent="0.25">
      <c r="A4" s="2" t="s">
        <v>190</v>
      </c>
      <c r="B4" s="2" t="s">
        <v>191</v>
      </c>
    </row>
    <row r="5" spans="1:2" ht="32.1" customHeight="1" x14ac:dyDescent="0.25">
      <c r="A5" s="3" t="s">
        <v>192</v>
      </c>
      <c r="B5" s="3" t="s">
        <v>193</v>
      </c>
    </row>
    <row r="6" spans="1:2" ht="32.1" customHeight="1" x14ac:dyDescent="0.25">
      <c r="A6" s="2" t="s">
        <v>194</v>
      </c>
      <c r="B6" s="2" t="s">
        <v>195</v>
      </c>
    </row>
    <row r="7" spans="1:2" ht="32.1" customHeight="1" x14ac:dyDescent="0.25">
      <c r="A7" s="3" t="s">
        <v>196</v>
      </c>
      <c r="B7" s="3"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heetViews>
  <sheetFormatPr defaultRowHeight="15" x14ac:dyDescent="0.25"/>
  <cols>
    <col min="1" max="1" width="44" customWidth="1"/>
    <col min="2" max="2" width="46" customWidth="1"/>
    <col min="3" max="3" width="18" customWidth="1"/>
    <col min="4" max="4" width="20" customWidth="1"/>
    <col min="5" max="5" width="18" customWidth="1"/>
  </cols>
  <sheetData>
    <row r="1" spans="1:5" ht="36" customHeight="1" x14ac:dyDescent="0.25">
      <c r="A1" s="1" t="s">
        <v>198</v>
      </c>
      <c r="B1" s="1" t="s">
        <v>199</v>
      </c>
      <c r="C1" s="1" t="s">
        <v>200</v>
      </c>
      <c r="D1" s="1" t="s">
        <v>201</v>
      </c>
      <c r="E1" s="1" t="s">
        <v>202</v>
      </c>
    </row>
    <row r="2" spans="1:5" ht="32.1" customHeight="1" x14ac:dyDescent="0.25">
      <c r="A2" s="2" t="s">
        <v>203</v>
      </c>
      <c r="B2" s="2" t="s">
        <v>204</v>
      </c>
      <c r="C2" s="2" t="s">
        <v>97</v>
      </c>
      <c r="D2" s="2" t="s">
        <v>205</v>
      </c>
      <c r="E2" s="2" t="s">
        <v>101</v>
      </c>
    </row>
    <row r="3" spans="1:5" ht="32.1" customHeight="1" x14ac:dyDescent="0.25">
      <c r="A3" s="3" t="s">
        <v>206</v>
      </c>
      <c r="B3" s="3" t="s">
        <v>204</v>
      </c>
      <c r="C3" s="3" t="s">
        <v>97</v>
      </c>
      <c r="D3" s="3" t="s">
        <v>205</v>
      </c>
      <c r="E3" s="3" t="s">
        <v>101</v>
      </c>
    </row>
    <row r="4" spans="1:5" ht="32.1" customHeight="1" x14ac:dyDescent="0.25">
      <c r="A4" s="2" t="s">
        <v>207</v>
      </c>
      <c r="B4" s="2" t="s">
        <v>204</v>
      </c>
      <c r="C4" s="2" t="s">
        <v>97</v>
      </c>
      <c r="D4" s="2" t="s">
        <v>205</v>
      </c>
      <c r="E4" s="2" t="s">
        <v>101</v>
      </c>
    </row>
    <row r="5" spans="1:5" ht="32.1" customHeight="1" x14ac:dyDescent="0.25">
      <c r="A5" s="3" t="s">
        <v>208</v>
      </c>
      <c r="B5" s="3" t="s">
        <v>204</v>
      </c>
      <c r="C5" s="3" t="s">
        <v>97</v>
      </c>
      <c r="D5" s="3" t="s">
        <v>205</v>
      </c>
      <c r="E5" s="3" t="s">
        <v>101</v>
      </c>
    </row>
    <row r="6" spans="1:5" ht="32.1" customHeight="1" x14ac:dyDescent="0.25">
      <c r="A6" s="2" t="s">
        <v>209</v>
      </c>
      <c r="B6" s="2" t="s">
        <v>204</v>
      </c>
      <c r="C6" s="2" t="s">
        <v>97</v>
      </c>
      <c r="D6" s="2" t="s">
        <v>205</v>
      </c>
      <c r="E6" s="2" t="s">
        <v>101</v>
      </c>
    </row>
    <row r="7" spans="1:5" ht="32.1" customHeight="1" x14ac:dyDescent="0.25">
      <c r="A7" s="3" t="s">
        <v>210</v>
      </c>
      <c r="B7" s="3" t="s">
        <v>211</v>
      </c>
      <c r="C7" s="3" t="s">
        <v>97</v>
      </c>
      <c r="D7" s="3" t="s">
        <v>205</v>
      </c>
      <c r="E7" s="3" t="s">
        <v>101</v>
      </c>
    </row>
    <row r="8" spans="1:5" ht="32.1" customHeight="1" x14ac:dyDescent="0.25">
      <c r="A8" s="2" t="s">
        <v>212</v>
      </c>
      <c r="B8" s="2" t="s">
        <v>211</v>
      </c>
      <c r="C8" s="2" t="s">
        <v>97</v>
      </c>
      <c r="D8" s="2" t="s">
        <v>205</v>
      </c>
      <c r="E8" s="2" t="s">
        <v>101</v>
      </c>
    </row>
    <row r="9" spans="1:5" ht="32.1" customHeight="1" x14ac:dyDescent="0.25">
      <c r="A9" s="3" t="s">
        <v>213</v>
      </c>
      <c r="B9" s="3" t="s">
        <v>211</v>
      </c>
      <c r="C9" s="3" t="s">
        <v>97</v>
      </c>
      <c r="D9" s="3" t="s">
        <v>205</v>
      </c>
      <c r="E9" s="3" t="s">
        <v>101</v>
      </c>
    </row>
    <row r="10" spans="1:5" ht="32.1" customHeight="1" x14ac:dyDescent="0.25">
      <c r="A10" s="2" t="s">
        <v>214</v>
      </c>
      <c r="B10" s="2" t="s">
        <v>211</v>
      </c>
      <c r="C10" s="2" t="s">
        <v>97</v>
      </c>
      <c r="D10" s="2" t="s">
        <v>205</v>
      </c>
      <c r="E10" s="2" t="s">
        <v>101</v>
      </c>
    </row>
    <row r="11" spans="1:5" ht="32.1" customHeight="1" x14ac:dyDescent="0.25">
      <c r="A11" s="3" t="s">
        <v>215</v>
      </c>
      <c r="B11" s="3" t="s">
        <v>216</v>
      </c>
      <c r="C11" s="3" t="s">
        <v>217</v>
      </c>
      <c r="D11" s="3" t="s">
        <v>205</v>
      </c>
      <c r="E11" s="3" t="s">
        <v>101</v>
      </c>
    </row>
    <row r="12" spans="1:5" ht="32.1" customHeight="1" x14ac:dyDescent="0.25">
      <c r="A12" s="2" t="s">
        <v>218</v>
      </c>
      <c r="B12" s="2" t="s">
        <v>216</v>
      </c>
      <c r="C12" s="2" t="s">
        <v>217</v>
      </c>
      <c r="D12" s="2" t="s">
        <v>205</v>
      </c>
      <c r="E12" s="2" t="s">
        <v>101</v>
      </c>
    </row>
    <row r="13" spans="1:5" ht="32.1" customHeight="1" x14ac:dyDescent="0.25">
      <c r="A13" s="3" t="s">
        <v>219</v>
      </c>
      <c r="B13" s="3" t="s">
        <v>220</v>
      </c>
      <c r="C13" s="3" t="s">
        <v>217</v>
      </c>
      <c r="D13" s="3" t="s">
        <v>205</v>
      </c>
      <c r="E13" s="3" t="s">
        <v>101</v>
      </c>
    </row>
    <row r="14" spans="1:5" ht="32.1" customHeight="1" x14ac:dyDescent="0.25">
      <c r="A14" s="2" t="s">
        <v>221</v>
      </c>
      <c r="B14" s="2" t="s">
        <v>222</v>
      </c>
      <c r="C14" s="2" t="s">
        <v>90</v>
      </c>
      <c r="D14" s="2" t="s">
        <v>90</v>
      </c>
      <c r="E14" s="2" t="s">
        <v>90</v>
      </c>
    </row>
    <row r="15" spans="1:5" ht="32.1" customHeight="1" x14ac:dyDescent="0.25">
      <c r="A15" s="3" t="s">
        <v>223</v>
      </c>
      <c r="B15" s="3" t="s">
        <v>224</v>
      </c>
      <c r="C15" s="3" t="s">
        <v>205</v>
      </c>
      <c r="D15" s="3" t="s">
        <v>205</v>
      </c>
      <c r="E15" s="3" t="s">
        <v>101</v>
      </c>
    </row>
    <row r="16" spans="1:5" ht="32.1" customHeight="1" x14ac:dyDescent="0.25">
      <c r="A16" s="2" t="s">
        <v>225</v>
      </c>
      <c r="B16" s="2" t="s">
        <v>224</v>
      </c>
      <c r="C16" s="2" t="s">
        <v>205</v>
      </c>
      <c r="D16" s="2" t="s">
        <v>205</v>
      </c>
      <c r="E16" s="2" t="s">
        <v>101</v>
      </c>
    </row>
    <row r="17" spans="1:5" ht="32.1" customHeight="1" x14ac:dyDescent="0.25">
      <c r="A17" s="3" t="s">
        <v>226</v>
      </c>
      <c r="B17" s="3" t="s">
        <v>224</v>
      </c>
      <c r="C17" s="3" t="s">
        <v>205</v>
      </c>
      <c r="D17" s="3" t="s">
        <v>205</v>
      </c>
      <c r="E17" s="3" t="s">
        <v>101</v>
      </c>
    </row>
    <row r="18" spans="1:5" ht="32.1" customHeight="1" x14ac:dyDescent="0.25">
      <c r="A18" s="2" t="s">
        <v>227</v>
      </c>
      <c r="B18" s="2" t="s">
        <v>224</v>
      </c>
      <c r="C18" s="2" t="s">
        <v>205</v>
      </c>
      <c r="D18" s="2" t="s">
        <v>205</v>
      </c>
      <c r="E18" s="2" t="s">
        <v>101</v>
      </c>
    </row>
    <row r="19" spans="1:5" ht="32.1" customHeight="1" x14ac:dyDescent="0.25">
      <c r="A19" s="3" t="s">
        <v>228</v>
      </c>
      <c r="B19" s="3" t="s">
        <v>224</v>
      </c>
      <c r="C19" s="3" t="s">
        <v>205</v>
      </c>
      <c r="D19" s="3" t="s">
        <v>205</v>
      </c>
      <c r="E19" s="3" t="s">
        <v>101</v>
      </c>
    </row>
    <row r="20" spans="1:5" ht="32.1" customHeight="1" x14ac:dyDescent="0.25">
      <c r="A20" s="2" t="s">
        <v>229</v>
      </c>
      <c r="B20" s="2" t="s">
        <v>224</v>
      </c>
      <c r="C20" s="2" t="s">
        <v>205</v>
      </c>
      <c r="D20" s="2" t="s">
        <v>205</v>
      </c>
      <c r="E20" s="2" t="s">
        <v>101</v>
      </c>
    </row>
    <row r="21" spans="1:5" ht="32.1" customHeight="1" x14ac:dyDescent="0.25"/>
    <row r="22" spans="1:5" ht="32.1" customHeight="1" x14ac:dyDescent="0.25">
      <c r="A22" s="3" t="s">
        <v>230</v>
      </c>
      <c r="B22" s="3"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5" x14ac:dyDescent="0.25"/>
  <cols>
    <col min="1" max="1" width="28" customWidth="1"/>
    <col min="2" max="2" width="110" customWidth="1"/>
  </cols>
  <sheetData>
    <row r="1" spans="1:2" ht="36" customHeight="1" x14ac:dyDescent="0.25">
      <c r="A1" s="8" t="s">
        <v>232</v>
      </c>
      <c r="B1" s="8" t="s">
        <v>185</v>
      </c>
    </row>
    <row r="2" spans="1:2" ht="50.1" customHeight="1" x14ac:dyDescent="0.25">
      <c r="A2" s="4" t="s">
        <v>233</v>
      </c>
      <c r="B2" s="4" t="s">
        <v>234</v>
      </c>
    </row>
    <row r="3" spans="1:2" ht="39.950000000000003" customHeight="1" x14ac:dyDescent="0.25">
      <c r="A3" s="4" t="s">
        <v>235</v>
      </c>
      <c r="B3" s="4" t="s">
        <v>236</v>
      </c>
    </row>
    <row r="4" spans="1:2" ht="32.1" customHeight="1" x14ac:dyDescent="0.25">
      <c r="A4" s="4" t="s">
        <v>237</v>
      </c>
      <c r="B4" s="4" t="s">
        <v>238</v>
      </c>
    </row>
    <row r="5" spans="1:2" ht="32.1" customHeight="1" x14ac:dyDescent="0.25">
      <c r="A5" s="4" t="s">
        <v>239</v>
      </c>
      <c r="B5" s="4" t="s">
        <v>240</v>
      </c>
    </row>
    <row r="6" spans="1:2" ht="32.1" customHeight="1" x14ac:dyDescent="0.25">
      <c r="A6" s="4" t="s">
        <v>241</v>
      </c>
      <c r="B6" s="4" t="s">
        <v>242</v>
      </c>
    </row>
    <row r="7" spans="1:2" ht="32.1" customHeight="1" x14ac:dyDescent="0.25">
      <c r="A7" s="4" t="s">
        <v>243</v>
      </c>
      <c r="B7" s="4" t="s">
        <v>244</v>
      </c>
    </row>
    <row r="8" spans="1:2" ht="30" x14ac:dyDescent="0.25">
      <c r="A8" s="4" t="s">
        <v>245</v>
      </c>
      <c r="B8" s="4" t="s">
        <v>246</v>
      </c>
    </row>
    <row r="9" spans="1:2" ht="45" x14ac:dyDescent="0.25">
      <c r="A9" s="4" t="s">
        <v>247</v>
      </c>
      <c r="B9" s="4" t="s">
        <v>248</v>
      </c>
    </row>
    <row r="10" spans="1:2" ht="30" x14ac:dyDescent="0.25">
      <c r="A10" s="4" t="s">
        <v>249</v>
      </c>
      <c r="B10" s="4" t="s">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7</vt:i4>
      </vt:variant>
    </vt:vector>
  </HeadingPairs>
  <TitlesOfParts>
    <vt:vector size="7" baseType="lpstr">
      <vt:lpstr>DASHBOARD</vt:lpstr>
      <vt:lpstr>AKILLI SISTEM</vt:lpstr>
      <vt:lpstr>Tevkifat Gerektiren işlemler</vt:lpstr>
      <vt:lpstr>Referanslar</vt:lpstr>
      <vt:lpstr>Belirlenmiş Alıcılar</vt:lpstr>
      <vt:lpstr>KÖİ Sağlık Tesisleri</vt:lpstr>
      <vt:lpstr>İade-YMM Notları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pc</cp:lastModifiedBy>
  <dcterms:created xsi:type="dcterms:W3CDTF">2026-04-04T13:51:16Z</dcterms:created>
  <dcterms:modified xsi:type="dcterms:W3CDTF">2026-04-04T17:01:26Z</dcterms:modified>
</cp:coreProperties>
</file>